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5\trimestres\Diciembre\"/>
    </mc:Choice>
  </mc:AlternateContent>
  <bookViews>
    <workbookView xWindow="0" yWindow="0" windowWidth="28800" windowHeight="12105"/>
  </bookViews>
  <sheets>
    <sheet name="RESERVAS" sheetId="1" r:id="rId1"/>
  </sheets>
  <externalReferences>
    <externalReference r:id="rId2"/>
  </externalReferences>
  <definedNames>
    <definedName name="_xlnm.Print_Titles" localSheetId="0">RESERVAS!$A:$B,RESERVAS!$1:$6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60" i="1" l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59" i="1"/>
  <c r="AA7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59" i="1"/>
  <c r="F79" i="1"/>
  <c r="AA51" i="1"/>
  <c r="AA52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2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7" i="1"/>
  <c r="AA50" i="1"/>
  <c r="T11" i="1"/>
  <c r="M51" i="1"/>
  <c r="M52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29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7" i="1"/>
  <c r="M50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9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7" i="1"/>
  <c r="F51" i="1"/>
  <c r="F52" i="1"/>
  <c r="F50" i="1"/>
  <c r="F53" i="1"/>
  <c r="Q49" i="1" l="1"/>
  <c r="S49" i="1" s="1"/>
  <c r="R49" i="1"/>
  <c r="AD52" i="1" l="1"/>
  <c r="AC52" i="1"/>
  <c r="AB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L52" i="1"/>
  <c r="K52" i="1"/>
  <c r="J52" i="1"/>
  <c r="I52" i="1"/>
  <c r="H52" i="1"/>
  <c r="G52" i="1"/>
  <c r="E52" i="1"/>
  <c r="D52" i="1"/>
  <c r="C52" i="1"/>
  <c r="C79" i="1" l="1"/>
  <c r="D79" i="1"/>
  <c r="E79" i="1"/>
  <c r="G79" i="1"/>
  <c r="H79" i="1"/>
  <c r="I79" i="1"/>
  <c r="J79" i="1"/>
  <c r="K79" i="1"/>
  <c r="L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B79" i="1"/>
  <c r="AC79" i="1"/>
  <c r="AD79" i="1"/>
  <c r="A70" i="1"/>
  <c r="B70" i="1"/>
  <c r="C70" i="1"/>
  <c r="D70" i="1"/>
  <c r="E70" i="1"/>
  <c r="G70" i="1"/>
  <c r="H70" i="1"/>
  <c r="I70" i="1"/>
  <c r="J70" i="1"/>
  <c r="K70" i="1"/>
  <c r="L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B70" i="1"/>
  <c r="AC70" i="1"/>
  <c r="AD70" i="1"/>
  <c r="A71" i="1"/>
  <c r="B71" i="1"/>
  <c r="C71" i="1"/>
  <c r="D71" i="1"/>
  <c r="E71" i="1"/>
  <c r="G71" i="1"/>
  <c r="H71" i="1"/>
  <c r="I71" i="1"/>
  <c r="J71" i="1"/>
  <c r="K71" i="1"/>
  <c r="L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B71" i="1"/>
  <c r="AC71" i="1"/>
  <c r="AD71" i="1"/>
  <c r="A72" i="1"/>
  <c r="B72" i="1"/>
  <c r="C72" i="1"/>
  <c r="D72" i="1"/>
  <c r="E72" i="1"/>
  <c r="G72" i="1"/>
  <c r="H72" i="1"/>
  <c r="I72" i="1"/>
  <c r="J72" i="1"/>
  <c r="K72" i="1"/>
  <c r="L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B72" i="1"/>
  <c r="AC72" i="1"/>
  <c r="AD72" i="1"/>
  <c r="A73" i="1"/>
  <c r="B73" i="1"/>
  <c r="C73" i="1"/>
  <c r="D73" i="1"/>
  <c r="E73" i="1"/>
  <c r="G73" i="1"/>
  <c r="H73" i="1"/>
  <c r="I73" i="1"/>
  <c r="J73" i="1"/>
  <c r="K73" i="1"/>
  <c r="L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B73" i="1"/>
  <c r="AC73" i="1"/>
  <c r="AD73" i="1"/>
  <c r="A74" i="1"/>
  <c r="B74" i="1"/>
  <c r="C74" i="1"/>
  <c r="D74" i="1"/>
  <c r="E74" i="1"/>
  <c r="G74" i="1"/>
  <c r="H74" i="1"/>
  <c r="I74" i="1"/>
  <c r="J74" i="1"/>
  <c r="K74" i="1"/>
  <c r="L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B74" i="1"/>
  <c r="AC74" i="1"/>
  <c r="AD74" i="1"/>
  <c r="A75" i="1"/>
  <c r="B75" i="1"/>
  <c r="C75" i="1"/>
  <c r="D75" i="1"/>
  <c r="E75" i="1"/>
  <c r="G75" i="1"/>
  <c r="H75" i="1"/>
  <c r="I75" i="1"/>
  <c r="J75" i="1"/>
  <c r="K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B75" i="1"/>
  <c r="AC75" i="1"/>
  <c r="AD75" i="1"/>
  <c r="A76" i="1"/>
  <c r="B76" i="1"/>
  <c r="C76" i="1"/>
  <c r="D76" i="1"/>
  <c r="E76" i="1"/>
  <c r="G76" i="1"/>
  <c r="H76" i="1"/>
  <c r="I76" i="1"/>
  <c r="J76" i="1"/>
  <c r="K76" i="1"/>
  <c r="L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B76" i="1"/>
  <c r="AC76" i="1"/>
  <c r="AD76" i="1"/>
  <c r="A77" i="1"/>
  <c r="B77" i="1"/>
  <c r="C77" i="1"/>
  <c r="D77" i="1"/>
  <c r="E77" i="1"/>
  <c r="G77" i="1"/>
  <c r="H77" i="1"/>
  <c r="I77" i="1"/>
  <c r="J77" i="1"/>
  <c r="K77" i="1"/>
  <c r="L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B77" i="1"/>
  <c r="AC77" i="1"/>
  <c r="AD77" i="1"/>
  <c r="A78" i="1"/>
  <c r="B78" i="1"/>
  <c r="C78" i="1"/>
  <c r="D78" i="1"/>
  <c r="E78" i="1"/>
  <c r="G78" i="1"/>
  <c r="H78" i="1"/>
  <c r="I78" i="1"/>
  <c r="J78" i="1"/>
  <c r="K78" i="1"/>
  <c r="L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B78" i="1"/>
  <c r="AC78" i="1"/>
  <c r="AD78" i="1"/>
  <c r="A60" i="1"/>
  <c r="B60" i="1"/>
  <c r="C60" i="1"/>
  <c r="D60" i="1"/>
  <c r="E60" i="1"/>
  <c r="G60" i="1"/>
  <c r="H60" i="1"/>
  <c r="I60" i="1"/>
  <c r="J60" i="1"/>
  <c r="K60" i="1"/>
  <c r="L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B60" i="1"/>
  <c r="AC60" i="1"/>
  <c r="AD60" i="1"/>
  <c r="A61" i="1"/>
  <c r="B61" i="1"/>
  <c r="C61" i="1"/>
  <c r="D61" i="1"/>
  <c r="E61" i="1"/>
  <c r="G61" i="1"/>
  <c r="H61" i="1"/>
  <c r="I61" i="1"/>
  <c r="J61" i="1"/>
  <c r="K61" i="1"/>
  <c r="L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B61" i="1"/>
  <c r="AC61" i="1"/>
  <c r="AD61" i="1"/>
  <c r="A62" i="1"/>
  <c r="B62" i="1"/>
  <c r="C62" i="1"/>
  <c r="D62" i="1"/>
  <c r="E62" i="1"/>
  <c r="G62" i="1"/>
  <c r="H62" i="1"/>
  <c r="I62" i="1"/>
  <c r="J62" i="1"/>
  <c r="K62" i="1"/>
  <c r="L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B62" i="1"/>
  <c r="AC62" i="1"/>
  <c r="AD62" i="1"/>
  <c r="A63" i="1"/>
  <c r="B63" i="1"/>
  <c r="C63" i="1"/>
  <c r="D63" i="1"/>
  <c r="E63" i="1"/>
  <c r="G63" i="1"/>
  <c r="H63" i="1"/>
  <c r="I63" i="1"/>
  <c r="J63" i="1"/>
  <c r="K63" i="1"/>
  <c r="L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B63" i="1"/>
  <c r="AC63" i="1"/>
  <c r="AD63" i="1"/>
  <c r="A64" i="1"/>
  <c r="B64" i="1"/>
  <c r="C64" i="1"/>
  <c r="D64" i="1"/>
  <c r="E64" i="1"/>
  <c r="G64" i="1"/>
  <c r="H64" i="1"/>
  <c r="I64" i="1"/>
  <c r="J64" i="1"/>
  <c r="K64" i="1"/>
  <c r="L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B64" i="1"/>
  <c r="AC64" i="1"/>
  <c r="AD64" i="1"/>
  <c r="A65" i="1"/>
  <c r="B65" i="1"/>
  <c r="C65" i="1"/>
  <c r="D65" i="1"/>
  <c r="E65" i="1"/>
  <c r="G65" i="1"/>
  <c r="H65" i="1"/>
  <c r="I65" i="1"/>
  <c r="J65" i="1"/>
  <c r="K65" i="1"/>
  <c r="L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B65" i="1"/>
  <c r="AC65" i="1"/>
  <c r="AD65" i="1"/>
  <c r="A66" i="1"/>
  <c r="B66" i="1"/>
  <c r="C66" i="1"/>
  <c r="D66" i="1"/>
  <c r="E66" i="1"/>
  <c r="G66" i="1"/>
  <c r="H66" i="1"/>
  <c r="I66" i="1"/>
  <c r="J66" i="1"/>
  <c r="K66" i="1"/>
  <c r="L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B66" i="1"/>
  <c r="AC66" i="1"/>
  <c r="AD66" i="1"/>
  <c r="A67" i="1"/>
  <c r="B67" i="1"/>
  <c r="C67" i="1"/>
  <c r="D67" i="1"/>
  <c r="E67" i="1"/>
  <c r="G67" i="1"/>
  <c r="H67" i="1"/>
  <c r="I67" i="1"/>
  <c r="J67" i="1"/>
  <c r="K67" i="1"/>
  <c r="L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B67" i="1"/>
  <c r="AC67" i="1"/>
  <c r="AD67" i="1"/>
  <c r="A68" i="1"/>
  <c r="B68" i="1"/>
  <c r="C68" i="1"/>
  <c r="D68" i="1"/>
  <c r="E68" i="1"/>
  <c r="G68" i="1"/>
  <c r="H68" i="1"/>
  <c r="I68" i="1"/>
  <c r="J68" i="1"/>
  <c r="K68" i="1"/>
  <c r="L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B68" i="1"/>
  <c r="AC68" i="1"/>
  <c r="AD68" i="1"/>
  <c r="A69" i="1"/>
  <c r="B69" i="1"/>
  <c r="C69" i="1"/>
  <c r="D69" i="1"/>
  <c r="E69" i="1"/>
  <c r="G69" i="1"/>
  <c r="H69" i="1"/>
  <c r="I69" i="1"/>
  <c r="J69" i="1"/>
  <c r="K69" i="1"/>
  <c r="L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B69" i="1"/>
  <c r="AC69" i="1"/>
  <c r="AD69" i="1"/>
  <c r="A59" i="1"/>
  <c r="C59" i="1"/>
  <c r="D59" i="1"/>
  <c r="E59" i="1"/>
  <c r="G59" i="1"/>
  <c r="H59" i="1"/>
  <c r="I59" i="1"/>
  <c r="J59" i="1"/>
  <c r="K59" i="1"/>
  <c r="L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B59" i="1"/>
  <c r="AC59" i="1"/>
  <c r="AD59" i="1"/>
  <c r="B59" i="1"/>
  <c r="C50" i="1"/>
  <c r="D50" i="1"/>
  <c r="E50" i="1"/>
  <c r="G50" i="1"/>
  <c r="H50" i="1"/>
  <c r="I50" i="1"/>
  <c r="J50" i="1"/>
  <c r="K50" i="1"/>
  <c r="L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B50" i="1"/>
  <c r="AC50" i="1"/>
  <c r="AD50" i="1"/>
  <c r="C51" i="1"/>
  <c r="D51" i="1"/>
  <c r="E51" i="1"/>
  <c r="G51" i="1"/>
  <c r="H51" i="1"/>
  <c r="I51" i="1"/>
  <c r="J51" i="1"/>
  <c r="K51" i="1"/>
  <c r="L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B51" i="1"/>
  <c r="AC51" i="1"/>
  <c r="AD51" i="1"/>
  <c r="C29" i="1"/>
  <c r="D29" i="1"/>
  <c r="E29" i="1"/>
  <c r="G29" i="1"/>
  <c r="H29" i="1"/>
  <c r="I29" i="1"/>
  <c r="J29" i="1"/>
  <c r="K29" i="1"/>
  <c r="L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B29" i="1"/>
  <c r="AC29" i="1"/>
  <c r="AD29" i="1"/>
  <c r="C30" i="1"/>
  <c r="D30" i="1"/>
  <c r="E30" i="1"/>
  <c r="G30" i="1"/>
  <c r="H30" i="1"/>
  <c r="I30" i="1"/>
  <c r="J30" i="1"/>
  <c r="K30" i="1"/>
  <c r="L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B30" i="1"/>
  <c r="AC30" i="1"/>
  <c r="AD30" i="1"/>
  <c r="C31" i="1"/>
  <c r="D31" i="1"/>
  <c r="E31" i="1"/>
  <c r="G31" i="1"/>
  <c r="H31" i="1"/>
  <c r="I31" i="1"/>
  <c r="J31" i="1"/>
  <c r="K31" i="1"/>
  <c r="L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B31" i="1"/>
  <c r="AC31" i="1"/>
  <c r="AD31" i="1"/>
  <c r="C32" i="1"/>
  <c r="D32" i="1"/>
  <c r="E32" i="1"/>
  <c r="G32" i="1"/>
  <c r="H32" i="1"/>
  <c r="I32" i="1"/>
  <c r="J32" i="1"/>
  <c r="K32" i="1"/>
  <c r="L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B32" i="1"/>
  <c r="AC32" i="1"/>
  <c r="AD32" i="1"/>
  <c r="C33" i="1"/>
  <c r="D33" i="1"/>
  <c r="E33" i="1"/>
  <c r="G33" i="1"/>
  <c r="H33" i="1"/>
  <c r="I33" i="1"/>
  <c r="J33" i="1"/>
  <c r="K33" i="1"/>
  <c r="L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B33" i="1"/>
  <c r="AC33" i="1"/>
  <c r="AD33" i="1"/>
  <c r="C34" i="1"/>
  <c r="D34" i="1"/>
  <c r="E34" i="1"/>
  <c r="G34" i="1"/>
  <c r="H34" i="1"/>
  <c r="I34" i="1"/>
  <c r="J34" i="1"/>
  <c r="K34" i="1"/>
  <c r="L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B34" i="1"/>
  <c r="AC34" i="1"/>
  <c r="AD34" i="1"/>
  <c r="C35" i="1"/>
  <c r="D35" i="1"/>
  <c r="E35" i="1"/>
  <c r="G35" i="1"/>
  <c r="H35" i="1"/>
  <c r="I35" i="1"/>
  <c r="J35" i="1"/>
  <c r="K35" i="1"/>
  <c r="L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B35" i="1"/>
  <c r="AC35" i="1"/>
  <c r="AD35" i="1"/>
  <c r="C36" i="1"/>
  <c r="D36" i="1"/>
  <c r="E36" i="1"/>
  <c r="G36" i="1"/>
  <c r="H36" i="1"/>
  <c r="I36" i="1"/>
  <c r="J36" i="1"/>
  <c r="K36" i="1"/>
  <c r="L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B36" i="1"/>
  <c r="AC36" i="1"/>
  <c r="AD36" i="1"/>
  <c r="C37" i="1"/>
  <c r="D37" i="1"/>
  <c r="E37" i="1"/>
  <c r="G37" i="1"/>
  <c r="H37" i="1"/>
  <c r="I37" i="1"/>
  <c r="J37" i="1"/>
  <c r="K37" i="1"/>
  <c r="L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B37" i="1"/>
  <c r="AC37" i="1"/>
  <c r="AD37" i="1"/>
  <c r="C38" i="1"/>
  <c r="D38" i="1"/>
  <c r="E38" i="1"/>
  <c r="G38" i="1"/>
  <c r="H38" i="1"/>
  <c r="I38" i="1"/>
  <c r="J38" i="1"/>
  <c r="K38" i="1"/>
  <c r="L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B38" i="1"/>
  <c r="AC38" i="1"/>
  <c r="AD38" i="1"/>
  <c r="C39" i="1"/>
  <c r="D39" i="1"/>
  <c r="E39" i="1"/>
  <c r="G39" i="1"/>
  <c r="H39" i="1"/>
  <c r="I39" i="1"/>
  <c r="J39" i="1"/>
  <c r="K39" i="1"/>
  <c r="L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B39" i="1"/>
  <c r="AC39" i="1"/>
  <c r="AD39" i="1"/>
  <c r="C40" i="1"/>
  <c r="D40" i="1"/>
  <c r="E40" i="1"/>
  <c r="G40" i="1"/>
  <c r="H40" i="1"/>
  <c r="I40" i="1"/>
  <c r="J40" i="1"/>
  <c r="K40" i="1"/>
  <c r="L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B40" i="1"/>
  <c r="AC40" i="1"/>
  <c r="AD40" i="1"/>
  <c r="C41" i="1"/>
  <c r="D41" i="1"/>
  <c r="E41" i="1"/>
  <c r="G41" i="1"/>
  <c r="H41" i="1"/>
  <c r="I41" i="1"/>
  <c r="J41" i="1"/>
  <c r="K41" i="1"/>
  <c r="L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B41" i="1"/>
  <c r="AC41" i="1"/>
  <c r="AD41" i="1"/>
  <c r="C42" i="1"/>
  <c r="D42" i="1"/>
  <c r="E42" i="1"/>
  <c r="G42" i="1"/>
  <c r="H42" i="1"/>
  <c r="I42" i="1"/>
  <c r="J42" i="1"/>
  <c r="K42" i="1"/>
  <c r="L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B42" i="1"/>
  <c r="AC42" i="1"/>
  <c r="AD42" i="1"/>
  <c r="C43" i="1"/>
  <c r="D43" i="1"/>
  <c r="E43" i="1"/>
  <c r="G43" i="1"/>
  <c r="H43" i="1"/>
  <c r="I43" i="1"/>
  <c r="J43" i="1"/>
  <c r="K43" i="1"/>
  <c r="L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B43" i="1"/>
  <c r="AC43" i="1"/>
  <c r="AD43" i="1"/>
  <c r="C44" i="1"/>
  <c r="D44" i="1"/>
  <c r="E44" i="1"/>
  <c r="G44" i="1"/>
  <c r="H44" i="1"/>
  <c r="I44" i="1"/>
  <c r="J44" i="1"/>
  <c r="K44" i="1"/>
  <c r="L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B44" i="1"/>
  <c r="AC44" i="1"/>
  <c r="AD44" i="1"/>
  <c r="C45" i="1"/>
  <c r="D45" i="1"/>
  <c r="E45" i="1"/>
  <c r="G45" i="1"/>
  <c r="H45" i="1"/>
  <c r="I45" i="1"/>
  <c r="J45" i="1"/>
  <c r="K45" i="1"/>
  <c r="L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B45" i="1"/>
  <c r="AC45" i="1"/>
  <c r="AD45" i="1"/>
  <c r="C46" i="1"/>
  <c r="D46" i="1"/>
  <c r="E46" i="1"/>
  <c r="G46" i="1"/>
  <c r="H46" i="1"/>
  <c r="I46" i="1"/>
  <c r="J46" i="1"/>
  <c r="K46" i="1"/>
  <c r="L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B46" i="1"/>
  <c r="AC46" i="1"/>
  <c r="AD46" i="1"/>
  <c r="C47" i="1"/>
  <c r="D47" i="1"/>
  <c r="E47" i="1"/>
  <c r="G47" i="1"/>
  <c r="H47" i="1"/>
  <c r="I47" i="1"/>
  <c r="J47" i="1"/>
  <c r="K47" i="1"/>
  <c r="L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B47" i="1"/>
  <c r="AC47" i="1"/>
  <c r="AD47" i="1"/>
  <c r="C48" i="1"/>
  <c r="D48" i="1"/>
  <c r="E48" i="1"/>
  <c r="G48" i="1"/>
  <c r="H48" i="1"/>
  <c r="I48" i="1"/>
  <c r="J48" i="1"/>
  <c r="K48" i="1"/>
  <c r="L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B48" i="1"/>
  <c r="AC48" i="1"/>
  <c r="AD48" i="1"/>
  <c r="B51" i="1"/>
  <c r="B50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30" i="1"/>
  <c r="B31" i="1"/>
  <c r="B29" i="1"/>
  <c r="B8" i="1"/>
  <c r="B9" i="1"/>
  <c r="B10" i="1"/>
  <c r="B11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C8" i="1"/>
  <c r="D8" i="1"/>
  <c r="E8" i="1"/>
  <c r="G8" i="1"/>
  <c r="H8" i="1"/>
  <c r="I8" i="1"/>
  <c r="J8" i="1"/>
  <c r="K8" i="1"/>
  <c r="L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B8" i="1"/>
  <c r="AC8" i="1"/>
  <c r="AD8" i="1"/>
  <c r="C9" i="1"/>
  <c r="D9" i="1"/>
  <c r="E9" i="1"/>
  <c r="G9" i="1"/>
  <c r="H9" i="1"/>
  <c r="I9" i="1"/>
  <c r="J9" i="1"/>
  <c r="K9" i="1"/>
  <c r="L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B9" i="1"/>
  <c r="AC9" i="1"/>
  <c r="AD9" i="1"/>
  <c r="C10" i="1"/>
  <c r="D10" i="1"/>
  <c r="E10" i="1"/>
  <c r="G10" i="1"/>
  <c r="H10" i="1"/>
  <c r="I10" i="1"/>
  <c r="J10" i="1"/>
  <c r="K10" i="1"/>
  <c r="L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B10" i="1"/>
  <c r="AC10" i="1"/>
  <c r="AD10" i="1"/>
  <c r="C11" i="1"/>
  <c r="D11" i="1"/>
  <c r="E11" i="1"/>
  <c r="G11" i="1"/>
  <c r="H11" i="1"/>
  <c r="I11" i="1"/>
  <c r="J11" i="1"/>
  <c r="K11" i="1"/>
  <c r="L11" i="1"/>
  <c r="N11" i="1"/>
  <c r="O11" i="1"/>
  <c r="P11" i="1"/>
  <c r="C14" i="1"/>
  <c r="D14" i="1"/>
  <c r="E14" i="1"/>
  <c r="G14" i="1"/>
  <c r="I14" i="1"/>
  <c r="J14" i="1"/>
  <c r="K14" i="1"/>
  <c r="L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C15" i="1"/>
  <c r="D15" i="1"/>
  <c r="E15" i="1"/>
  <c r="G15" i="1"/>
  <c r="H15" i="1"/>
  <c r="I15" i="1"/>
  <c r="J15" i="1"/>
  <c r="K15" i="1"/>
  <c r="L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B15" i="1"/>
  <c r="AC15" i="1"/>
  <c r="AD15" i="1"/>
  <c r="C16" i="1"/>
  <c r="D16" i="1"/>
  <c r="E16" i="1"/>
  <c r="G16" i="1"/>
  <c r="H16" i="1"/>
  <c r="I16" i="1"/>
  <c r="J16" i="1"/>
  <c r="K16" i="1"/>
  <c r="L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B16" i="1"/>
  <c r="AC16" i="1"/>
  <c r="AD16" i="1"/>
  <c r="C17" i="1"/>
  <c r="D17" i="1"/>
  <c r="E17" i="1"/>
  <c r="G17" i="1"/>
  <c r="H17" i="1"/>
  <c r="I17" i="1"/>
  <c r="J17" i="1"/>
  <c r="K17" i="1"/>
  <c r="L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B17" i="1"/>
  <c r="AC17" i="1"/>
  <c r="AD17" i="1"/>
  <c r="C18" i="1"/>
  <c r="D18" i="1"/>
  <c r="E18" i="1"/>
  <c r="G18" i="1"/>
  <c r="H18" i="1"/>
  <c r="I18" i="1"/>
  <c r="J18" i="1"/>
  <c r="K18" i="1"/>
  <c r="L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B18" i="1"/>
  <c r="AC18" i="1"/>
  <c r="AD18" i="1"/>
  <c r="C19" i="1"/>
  <c r="D19" i="1"/>
  <c r="E19" i="1"/>
  <c r="G19" i="1"/>
  <c r="H19" i="1"/>
  <c r="I19" i="1"/>
  <c r="J19" i="1"/>
  <c r="K19" i="1"/>
  <c r="L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B19" i="1"/>
  <c r="AC19" i="1"/>
  <c r="AD19" i="1"/>
  <c r="C20" i="1"/>
  <c r="D20" i="1"/>
  <c r="E20" i="1"/>
  <c r="G20" i="1"/>
  <c r="H20" i="1"/>
  <c r="I20" i="1"/>
  <c r="J20" i="1"/>
  <c r="K20" i="1"/>
  <c r="L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B20" i="1"/>
  <c r="AC20" i="1"/>
  <c r="AD20" i="1"/>
  <c r="C21" i="1"/>
  <c r="D21" i="1"/>
  <c r="E21" i="1"/>
  <c r="G21" i="1"/>
  <c r="H21" i="1"/>
  <c r="I21" i="1"/>
  <c r="J21" i="1"/>
  <c r="K21" i="1"/>
  <c r="L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B21" i="1"/>
  <c r="AC21" i="1"/>
  <c r="AD21" i="1"/>
  <c r="C22" i="1"/>
  <c r="D22" i="1"/>
  <c r="E22" i="1"/>
  <c r="G22" i="1"/>
  <c r="H22" i="1"/>
  <c r="I22" i="1"/>
  <c r="J22" i="1"/>
  <c r="K22" i="1"/>
  <c r="L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B22" i="1"/>
  <c r="AC22" i="1"/>
  <c r="AD22" i="1"/>
  <c r="C23" i="1"/>
  <c r="D23" i="1"/>
  <c r="E23" i="1"/>
  <c r="G23" i="1"/>
  <c r="H23" i="1"/>
  <c r="I23" i="1"/>
  <c r="J23" i="1"/>
  <c r="K23" i="1"/>
  <c r="L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B23" i="1"/>
  <c r="AC23" i="1"/>
  <c r="AD23" i="1"/>
  <c r="C24" i="1"/>
  <c r="D24" i="1"/>
  <c r="E24" i="1"/>
  <c r="G24" i="1"/>
  <c r="H24" i="1"/>
  <c r="I24" i="1"/>
  <c r="J24" i="1"/>
  <c r="K24" i="1"/>
  <c r="L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B24" i="1"/>
  <c r="AC24" i="1"/>
  <c r="AD24" i="1"/>
  <c r="C25" i="1"/>
  <c r="D25" i="1"/>
  <c r="E25" i="1"/>
  <c r="G25" i="1"/>
  <c r="H25" i="1"/>
  <c r="I25" i="1"/>
  <c r="J25" i="1"/>
  <c r="K25" i="1"/>
  <c r="L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B25" i="1"/>
  <c r="AC25" i="1"/>
  <c r="AD25" i="1"/>
  <c r="C26" i="1"/>
  <c r="D26" i="1"/>
  <c r="E26" i="1"/>
  <c r="G26" i="1"/>
  <c r="H26" i="1"/>
  <c r="I26" i="1"/>
  <c r="J26" i="1"/>
  <c r="K26" i="1"/>
  <c r="L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B26" i="1"/>
  <c r="AC26" i="1"/>
  <c r="AD26" i="1"/>
  <c r="C27" i="1"/>
  <c r="D27" i="1"/>
  <c r="E27" i="1"/>
  <c r="G27" i="1"/>
  <c r="H27" i="1"/>
  <c r="I27" i="1"/>
  <c r="J27" i="1"/>
  <c r="K27" i="1"/>
  <c r="L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B27" i="1"/>
  <c r="AC27" i="1"/>
  <c r="AD27" i="1"/>
  <c r="C7" i="1" l="1"/>
  <c r="C28" i="1" s="1"/>
  <c r="D7" i="1"/>
  <c r="E7" i="1"/>
  <c r="G7" i="1"/>
  <c r="H7" i="1"/>
  <c r="I7" i="1"/>
  <c r="J7" i="1"/>
  <c r="K7" i="1"/>
  <c r="L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B7" i="1"/>
  <c r="AC7" i="1"/>
  <c r="AD7" i="1"/>
  <c r="B7" i="1"/>
  <c r="AB49" i="1" l="1"/>
  <c r="N49" i="1"/>
  <c r="AB28" i="1"/>
  <c r="U28" i="1"/>
  <c r="N28" i="1"/>
  <c r="Y49" i="1"/>
  <c r="X49" i="1"/>
  <c r="X53" i="1" s="1"/>
  <c r="Y28" i="1"/>
  <c r="X28" i="1"/>
  <c r="R28" i="1"/>
  <c r="Q28" i="1"/>
  <c r="K49" i="1"/>
  <c r="J49" i="1"/>
  <c r="J28" i="1"/>
  <c r="Q53" i="1" l="1"/>
  <c r="J53" i="1"/>
  <c r="Y53" i="1"/>
  <c r="N53" i="1"/>
  <c r="AB53" i="1"/>
  <c r="Z49" i="1"/>
  <c r="L49" i="1"/>
  <c r="Z28" i="1"/>
  <c r="S28" i="1"/>
  <c r="V28" i="1" s="1"/>
  <c r="U49" i="1"/>
  <c r="R53" i="1"/>
  <c r="G49" i="1"/>
  <c r="K28" i="1"/>
  <c r="K53" i="1" s="1"/>
  <c r="G28" i="1"/>
  <c r="C49" i="1"/>
  <c r="C53" i="1" s="1"/>
  <c r="G53" i="1" l="1"/>
  <c r="AC49" i="1"/>
  <c r="Z53" i="1"/>
  <c r="AC53" i="1" s="1"/>
  <c r="U53" i="1"/>
  <c r="O49" i="1"/>
  <c r="AC28" i="1"/>
  <c r="V49" i="1"/>
  <c r="L28" i="1"/>
  <c r="L53" i="1" s="1"/>
  <c r="P28" i="1"/>
  <c r="AD28" i="1"/>
  <c r="W49" i="1"/>
  <c r="AD49" i="1"/>
  <c r="AD53" i="1" s="1"/>
  <c r="P49" i="1"/>
  <c r="P53" i="1" s="1"/>
  <c r="D49" i="1"/>
  <c r="D28" i="1"/>
  <c r="E28" i="1" s="1"/>
  <c r="W28" i="1"/>
  <c r="AA49" i="1" l="1"/>
  <c r="AA53" i="1"/>
  <c r="W53" i="1"/>
  <c r="AA28" i="1"/>
  <c r="D53" i="1"/>
  <c r="S53" i="1"/>
  <c r="T49" i="1" s="1"/>
  <c r="E49" i="1"/>
  <c r="I49" i="1"/>
  <c r="I28" i="1"/>
  <c r="H28" i="1"/>
  <c r="O28" i="1"/>
  <c r="I53" i="1" l="1"/>
  <c r="H49" i="1"/>
  <c r="E53" i="1"/>
  <c r="T53" i="1"/>
  <c r="T28" i="1"/>
  <c r="V53" i="1"/>
  <c r="F49" i="1"/>
  <c r="M28" i="1"/>
  <c r="M49" i="1"/>
  <c r="O53" i="1"/>
  <c r="M53" i="1"/>
  <c r="H53" i="1" l="1"/>
  <c r="F28" i="1"/>
</calcChain>
</file>

<file path=xl/sharedStrings.xml><?xml version="1.0" encoding="utf-8"?>
<sst xmlns="http://schemas.openxmlformats.org/spreadsheetml/2006/main" count="78" uniqueCount="27">
  <si>
    <t>ENTIDADES DEL PRESUPUESTO ANUAL</t>
  </si>
  <si>
    <t>ENTIDAD</t>
  </si>
  <si>
    <t>GASTOS DE FUNCIONAMIENTO</t>
  </si>
  <si>
    <t>SERVICIO DE LA DEUDA</t>
  </si>
  <si>
    <t>CÓDIGO</t>
  </si>
  <si>
    <t>NOMBRE</t>
  </si>
  <si>
    <t xml:space="preserve"> CONSTITUIDA</t>
  </si>
  <si>
    <t>ANULACIONES</t>
  </si>
  <si>
    <t>DEFINITIVAS</t>
  </si>
  <si>
    <t>% Part</t>
  </si>
  <si>
    <t xml:space="preserve"> AUTORIZACIÓN GIRO </t>
  </si>
  <si>
    <t>% Ejec</t>
  </si>
  <si>
    <t xml:space="preserve"> SIN AUTORIZACIÓN GIRO</t>
  </si>
  <si>
    <t>ADMINISTRACIÓN CENTRAL</t>
  </si>
  <si>
    <t>ESTABLECIMIENTOS PÚBLICOS</t>
  </si>
  <si>
    <t>PRESUPUESTO ANUAL</t>
  </si>
  <si>
    <t>111-1</t>
  </si>
  <si>
    <t>113-1</t>
  </si>
  <si>
    <t>113-2</t>
  </si>
  <si>
    <t>Dirección de Estudios de Economía y Política Púublica</t>
  </si>
  <si>
    <t>Subdirección de Estadística, Análisis Presupuestal y Financiero</t>
  </si>
  <si>
    <t>FONDOS DE DESARROLLO LOCAL</t>
  </si>
  <si>
    <t xml:space="preserve">CONSTITUCIÓN DE RESERVAS </t>
  </si>
  <si>
    <t>A 31 DE DICIEMBRE DE 2015</t>
  </si>
  <si>
    <t>GASTOS TOTALES</t>
  </si>
  <si>
    <t>GASTOS DE INVERSION</t>
  </si>
  <si>
    <t>AUDITORIA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</si>
</sst>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_-* #,##0.0_-;\-* #,##0.0_-;_-* &quot;-&quot;??_-;_-@_-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6" xfId="0" applyFont="1" applyFill="1" applyBorder="1"/>
    <xf numFmtId="43" fontId="4" fillId="0" borderId="0" xfId="1" applyFont="1"/>
    <xf numFmtId="165" fontId="4" fillId="0" borderId="0" xfId="0" applyNumberFormat="1" applyFont="1"/>
    <xf numFmtId="0" fontId="4" fillId="0" borderId="6" xfId="0" applyFont="1" applyFill="1" applyBorder="1" applyAlignment="1">
      <alignment horizontal="right"/>
    </xf>
    <xf numFmtId="165" fontId="8" fillId="0" borderId="0" xfId="1" applyNumberFormat="1" applyFont="1"/>
    <xf numFmtId="0" fontId="4" fillId="0" borderId="11" xfId="0" applyFont="1" applyFill="1" applyBorder="1"/>
    <xf numFmtId="165" fontId="8" fillId="0" borderId="16" xfId="1" applyNumberFormat="1" applyFont="1" applyBorder="1"/>
    <xf numFmtId="165" fontId="8" fillId="0" borderId="7" xfId="1" applyNumberFormat="1" applyFont="1" applyBorder="1"/>
    <xf numFmtId="165" fontId="8" fillId="0" borderId="13" xfId="1" applyNumberFormat="1" applyFont="1" applyBorder="1"/>
    <xf numFmtId="165" fontId="8" fillId="0" borderId="17" xfId="1" applyNumberFormat="1" applyFont="1" applyBorder="1"/>
    <xf numFmtId="3" fontId="5" fillId="0" borderId="18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4" fontId="5" fillId="0" borderId="19" xfId="2" applyNumberFormat="1" applyFont="1" applyFill="1" applyBorder="1" applyAlignment="1">
      <alignment horizontal="center" vertical="center"/>
    </xf>
    <xf numFmtId="164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5" fillId="0" borderId="18" xfId="0" applyNumberFormat="1" applyFont="1" applyFill="1" applyBorder="1" applyAlignment="1">
      <alignment horizontal="center" vertical="center"/>
    </xf>
    <xf numFmtId="165" fontId="5" fillId="0" borderId="19" xfId="0" applyNumberFormat="1" applyFont="1" applyFill="1" applyBorder="1" applyAlignment="1">
      <alignment horizontal="center" vertical="center"/>
    </xf>
    <xf numFmtId="165" fontId="5" fillId="0" borderId="20" xfId="0" applyNumberFormat="1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3" fontId="5" fillId="0" borderId="19" xfId="2" applyNumberFormat="1" applyFont="1" applyFill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8" fillId="0" borderId="21" xfId="1" applyNumberFormat="1" applyFont="1" applyBorder="1"/>
    <xf numFmtId="165" fontId="8" fillId="0" borderId="11" xfId="1" applyNumberFormat="1" applyFont="1" applyBorder="1"/>
    <xf numFmtId="0" fontId="12" fillId="0" borderId="0" xfId="0" applyFont="1" applyAlignment="1">
      <alignment horizontal="center" vertical="center"/>
    </xf>
    <xf numFmtId="165" fontId="4" fillId="2" borderId="0" xfId="0" applyNumberFormat="1" applyFont="1" applyFill="1"/>
    <xf numFmtId="0" fontId="4" fillId="2" borderId="0" xfId="0" applyFont="1" applyFill="1"/>
    <xf numFmtId="0" fontId="4" fillId="2" borderId="6" xfId="0" applyFont="1" applyFill="1" applyBorder="1" applyAlignment="1">
      <alignment horizontal="right"/>
    </xf>
    <xf numFmtId="165" fontId="13" fillId="2" borderId="7" xfId="1" applyNumberFormat="1" applyFont="1" applyFill="1" applyBorder="1"/>
    <xf numFmtId="0" fontId="5" fillId="0" borderId="1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5" xfId="0" applyFont="1" applyFill="1" applyBorder="1"/>
    <xf numFmtId="165" fontId="8" fillId="0" borderId="25" xfId="1" applyNumberFormat="1" applyFont="1" applyBorder="1"/>
    <xf numFmtId="165" fontId="8" fillId="0" borderId="3" xfId="1" applyNumberFormat="1" applyFont="1" applyBorder="1"/>
    <xf numFmtId="165" fontId="8" fillId="0" borderId="26" xfId="1" applyNumberFormat="1" applyFont="1" applyBorder="1"/>
    <xf numFmtId="165" fontId="8" fillId="0" borderId="0" xfId="1" applyNumberFormat="1" applyFont="1" applyBorder="1"/>
    <xf numFmtId="165" fontId="13" fillId="2" borderId="0" xfId="1" applyNumberFormat="1" applyFont="1" applyFill="1" applyBorder="1"/>
    <xf numFmtId="165" fontId="13" fillId="2" borderId="16" xfId="1" applyNumberFormat="1" applyFont="1" applyFill="1" applyBorder="1"/>
    <xf numFmtId="165" fontId="5" fillId="0" borderId="23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165" fontId="8" fillId="0" borderId="29" xfId="1" applyNumberFormat="1" applyFont="1" applyBorder="1"/>
    <xf numFmtId="0" fontId="7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165" fontId="5" fillId="0" borderId="31" xfId="0" applyNumberFormat="1" applyFont="1" applyFill="1" applyBorder="1" applyAlignment="1">
      <alignment horizontal="center" vertical="center"/>
    </xf>
    <xf numFmtId="165" fontId="5" fillId="0" borderId="28" xfId="0" applyNumberFormat="1" applyFont="1" applyFill="1" applyBorder="1" applyAlignment="1">
      <alignment horizontal="center" vertical="center"/>
    </xf>
    <xf numFmtId="165" fontId="8" fillId="0" borderId="32" xfId="1" applyNumberFormat="1" applyFont="1" applyBorder="1"/>
    <xf numFmtId="165" fontId="13" fillId="2" borderId="29" xfId="1" applyNumberFormat="1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5" fontId="8" fillId="0" borderId="30" xfId="1" applyNumberFormat="1" applyFont="1" applyBorder="1"/>
    <xf numFmtId="165" fontId="8" fillId="0" borderId="15" xfId="1" applyNumberFormat="1" applyFont="1" applyBorder="1"/>
    <xf numFmtId="165" fontId="13" fillId="2" borderId="15" xfId="1" applyNumberFormat="1" applyFont="1" applyFill="1" applyBorder="1"/>
    <xf numFmtId="3" fontId="5" fillId="0" borderId="27" xfId="0" applyNumberFormat="1" applyFont="1" applyFill="1" applyBorder="1" applyAlignment="1">
      <alignment horizontal="center" vertical="center"/>
    </xf>
    <xf numFmtId="165" fontId="8" fillId="0" borderId="33" xfId="1" applyNumberFormat="1" applyFont="1" applyBorder="1"/>
    <xf numFmtId="165" fontId="5" fillId="0" borderId="27" xfId="0" applyNumberFormat="1" applyFont="1" applyFill="1" applyBorder="1" applyAlignment="1">
      <alignment horizontal="center" vertical="center"/>
    </xf>
    <xf numFmtId="0" fontId="4" fillId="0" borderId="34" xfId="0" applyFont="1" applyFill="1" applyBorder="1"/>
    <xf numFmtId="0" fontId="5" fillId="0" borderId="18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center" vertical="center"/>
    </xf>
    <xf numFmtId="165" fontId="9" fillId="0" borderId="31" xfId="1" applyNumberFormat="1" applyFont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 wrapText="1"/>
    </xf>
    <xf numFmtId="165" fontId="9" fillId="0" borderId="18" xfId="1" applyNumberFormat="1" applyFont="1" applyBorder="1" applyAlignment="1">
      <alignment horizontal="center" vertical="center"/>
    </xf>
    <xf numFmtId="165" fontId="9" fillId="0" borderId="19" xfId="1" applyNumberFormat="1" applyFont="1" applyBorder="1" applyAlignment="1">
      <alignment horizontal="center" vertical="center"/>
    </xf>
    <xf numFmtId="165" fontId="9" fillId="0" borderId="35" xfId="1" applyNumberFormat="1" applyFont="1" applyBorder="1" applyAlignment="1">
      <alignment horizontal="center" vertical="center"/>
    </xf>
    <xf numFmtId="165" fontId="9" fillId="0" borderId="36" xfId="1" applyNumberFormat="1" applyFont="1" applyBorder="1" applyAlignment="1">
      <alignment horizontal="center" vertical="center"/>
    </xf>
    <xf numFmtId="166" fontId="8" fillId="0" borderId="17" xfId="1" applyNumberFormat="1" applyFont="1" applyBorder="1"/>
    <xf numFmtId="166" fontId="8" fillId="0" borderId="0" xfId="1" applyNumberFormat="1" applyFont="1" applyBorder="1"/>
    <xf numFmtId="43" fontId="13" fillId="2" borderId="0" xfId="1" applyNumberFormat="1" applyFont="1" applyFill="1" applyBorder="1"/>
    <xf numFmtId="165" fontId="8" fillId="0" borderId="24" xfId="1" applyNumberFormat="1" applyFont="1" applyBorder="1"/>
    <xf numFmtId="166" fontId="1" fillId="0" borderId="0" xfId="1" applyNumberFormat="1" applyFont="1" applyBorder="1" applyAlignment="1">
      <alignment horizontal="center" vertical="center"/>
    </xf>
    <xf numFmtId="166" fontId="1" fillId="0" borderId="7" xfId="1" applyNumberFormat="1" applyFont="1" applyBorder="1" applyAlignment="1">
      <alignment horizontal="center" vertical="center"/>
    </xf>
    <xf numFmtId="166" fontId="1" fillId="0" borderId="13" xfId="1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\2015\12\PREDIS\reservas\Predis_Reservas03172016_1226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ONCENTRAL"/>
      <sheetName val="ENTE_AUTONOMO"/>
      <sheetName val="ESTAPUBLICOS"/>
      <sheetName val="FONDO_LOCAL"/>
      <sheetName val="Hoja1"/>
      <sheetName val="IND_COM"/>
      <sheetName val="Indice"/>
      <sheetName val="ORG_CONTROL"/>
      <sheetName val="reservas 3"/>
      <sheetName val="resumen"/>
      <sheetName val="RESERVAS"/>
      <sheetName val="to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PERSONERÍA DE BOGOTÁ.</v>
          </cell>
          <cell r="E6">
            <v>42335437091</v>
          </cell>
          <cell r="F6">
            <v>551383394</v>
          </cell>
          <cell r="G6">
            <v>41784053697</v>
          </cell>
          <cell r="I6">
            <v>40479521778.919998</v>
          </cell>
          <cell r="J6">
            <v>196.64</v>
          </cell>
          <cell r="K6">
            <v>1304531918.0799999</v>
          </cell>
          <cell r="L6">
            <v>1878216902</v>
          </cell>
          <cell r="M6">
            <v>28999610</v>
          </cell>
          <cell r="N6">
            <v>1849217292</v>
          </cell>
          <cell r="P6">
            <v>1849216746</v>
          </cell>
          <cell r="Q6">
            <v>100</v>
          </cell>
          <cell r="R6">
            <v>546</v>
          </cell>
          <cell r="Z6">
            <v>1147665227</v>
          </cell>
          <cell r="AA6">
            <v>10023333</v>
          </cell>
          <cell r="AB6">
            <v>1137641894</v>
          </cell>
          <cell r="AD6">
            <v>1137641894</v>
          </cell>
          <cell r="AE6">
            <v>100</v>
          </cell>
          <cell r="AF6">
            <v>0</v>
          </cell>
        </row>
        <row r="7">
          <cell r="D7" t="str">
            <v>SECRETARÍA GENERAL DE LA ALCALDÍA MAYOR DE BOGOTÁ, D.C..</v>
          </cell>
          <cell r="L7">
            <v>6098954099</v>
          </cell>
          <cell r="M7">
            <v>187308165</v>
          </cell>
          <cell r="N7">
            <v>5911645934</v>
          </cell>
          <cell r="P7">
            <v>5833469662.9200001</v>
          </cell>
          <cell r="Q7">
            <v>98.68</v>
          </cell>
          <cell r="R7">
            <v>78176271.079999998</v>
          </cell>
          <cell r="Z7">
            <v>33210600863</v>
          </cell>
          <cell r="AA7">
            <v>325052286</v>
          </cell>
          <cell r="AB7">
            <v>32885548577</v>
          </cell>
          <cell r="AD7">
            <v>31659193476</v>
          </cell>
          <cell r="AE7">
            <v>96.27</v>
          </cell>
          <cell r="AF7">
            <v>1226355101</v>
          </cell>
        </row>
        <row r="8">
          <cell r="D8" t="str">
            <v>VEEDURÍA DISTRITAL.</v>
          </cell>
          <cell r="E8">
            <v>808883125</v>
          </cell>
          <cell r="F8">
            <v>25399229</v>
          </cell>
          <cell r="G8">
            <v>783483896</v>
          </cell>
          <cell r="I8">
            <v>783483896</v>
          </cell>
          <cell r="J8">
            <v>100</v>
          </cell>
          <cell r="K8">
            <v>0</v>
          </cell>
          <cell r="L8">
            <v>659807955</v>
          </cell>
          <cell r="M8">
            <v>24915978</v>
          </cell>
          <cell r="N8">
            <v>634891977</v>
          </cell>
          <cell r="P8">
            <v>634891977</v>
          </cell>
          <cell r="Q8">
            <v>100</v>
          </cell>
          <cell r="R8">
            <v>0</v>
          </cell>
          <cell r="Z8">
            <v>149075170</v>
          </cell>
          <cell r="AA8">
            <v>483251</v>
          </cell>
          <cell r="AB8">
            <v>148591919</v>
          </cell>
          <cell r="AD8">
            <v>148591919</v>
          </cell>
          <cell r="AE8">
            <v>100</v>
          </cell>
          <cell r="AF8">
            <v>0</v>
          </cell>
        </row>
        <row r="9">
          <cell r="D9" t="str">
            <v>SECRETARIA DE GOBIERNO.</v>
          </cell>
          <cell r="E9">
            <v>19190215128</v>
          </cell>
          <cell r="F9">
            <v>204712978</v>
          </cell>
          <cell r="G9">
            <v>18985502150</v>
          </cell>
          <cell r="I9">
            <v>16183415305.440001</v>
          </cell>
          <cell r="J9">
            <v>85.24</v>
          </cell>
          <cell r="K9">
            <v>2802086844.5599999</v>
          </cell>
          <cell r="L9">
            <v>4271858485</v>
          </cell>
          <cell r="M9">
            <v>0</v>
          </cell>
          <cell r="N9">
            <v>4271858485</v>
          </cell>
          <cell r="P9">
            <v>4162424447.4400001</v>
          </cell>
          <cell r="Q9">
            <v>97.44</v>
          </cell>
          <cell r="R9">
            <v>109434037.56</v>
          </cell>
          <cell r="Z9">
            <v>14918356643</v>
          </cell>
          <cell r="AA9">
            <v>204712978</v>
          </cell>
          <cell r="AB9">
            <v>14713643665</v>
          </cell>
          <cell r="AD9">
            <v>12020990858</v>
          </cell>
          <cell r="AE9">
            <v>81.7</v>
          </cell>
          <cell r="AF9">
            <v>2692652807</v>
          </cell>
        </row>
        <row r="10">
          <cell r="D10" t="str">
            <v>SECRETARIA DISTRITAL DE HACIENDA.</v>
          </cell>
          <cell r="E10">
            <v>26652154627.389999</v>
          </cell>
          <cell r="F10">
            <v>170129429</v>
          </cell>
          <cell r="G10">
            <v>26482025198.389999</v>
          </cell>
          <cell r="I10">
            <v>24571119342</v>
          </cell>
          <cell r="J10">
            <v>92.78</v>
          </cell>
          <cell r="K10">
            <v>1910905856.3900001</v>
          </cell>
          <cell r="L10">
            <v>12341444773.389999</v>
          </cell>
          <cell r="M10">
            <v>161926096</v>
          </cell>
          <cell r="N10">
            <v>12179518677.389999</v>
          </cell>
          <cell r="P10">
            <v>10378577992</v>
          </cell>
          <cell r="Q10">
            <v>85.21</v>
          </cell>
          <cell r="R10">
            <v>1800940685.3900001</v>
          </cell>
        </row>
        <row r="13">
          <cell r="D13" t="str">
            <v>SECRETARIA DE EDUCACION DEL DISTRITO</v>
          </cell>
          <cell r="E13">
            <v>276450070936</v>
          </cell>
          <cell r="F13">
            <v>12215197033</v>
          </cell>
          <cell r="G13">
            <v>264234873903</v>
          </cell>
          <cell r="I13">
            <v>179203242762</v>
          </cell>
          <cell r="K13">
            <v>85031631141</v>
          </cell>
          <cell r="L13">
            <v>3313041601</v>
          </cell>
          <cell r="M13">
            <v>164956050</v>
          </cell>
          <cell r="N13">
            <v>3148085551</v>
          </cell>
          <cell r="P13">
            <v>3116947639</v>
          </cell>
          <cell r="Q13">
            <v>99.01</v>
          </cell>
          <cell r="R13">
            <v>31137912</v>
          </cell>
          <cell r="Z13">
            <v>273137029335</v>
          </cell>
          <cell r="AA13">
            <v>12050240983</v>
          </cell>
          <cell r="AB13">
            <v>261086788352</v>
          </cell>
          <cell r="AD13">
            <v>176086295123</v>
          </cell>
          <cell r="AE13">
            <v>67.44</v>
          </cell>
          <cell r="AF13">
            <v>85000493229</v>
          </cell>
        </row>
        <row r="14">
          <cell r="D14" t="str">
            <v>SECRETARIA DISTRITAL DE MOVILIDAD.</v>
          </cell>
          <cell r="E14">
            <v>24508869650.040001</v>
          </cell>
          <cell r="F14">
            <v>207664726</v>
          </cell>
          <cell r="G14">
            <v>24301204924.040001</v>
          </cell>
          <cell r="I14">
            <v>22870918536</v>
          </cell>
          <cell r="J14">
            <v>94.11</v>
          </cell>
          <cell r="K14">
            <v>1430286388.04</v>
          </cell>
          <cell r="L14">
            <v>2177406688</v>
          </cell>
          <cell r="M14">
            <v>10708414</v>
          </cell>
          <cell r="N14">
            <v>2166698274</v>
          </cell>
          <cell r="P14">
            <v>2145194873</v>
          </cell>
          <cell r="Q14">
            <v>99.01</v>
          </cell>
          <cell r="R14">
            <v>21503401</v>
          </cell>
          <cell r="Z14">
            <v>22331462962.040001</v>
          </cell>
          <cell r="AA14">
            <v>196956312</v>
          </cell>
          <cell r="AB14">
            <v>22134506650.040001</v>
          </cell>
          <cell r="AD14">
            <v>20725723663</v>
          </cell>
          <cell r="AE14">
            <v>93.64</v>
          </cell>
          <cell r="AF14">
            <v>1408782987.04</v>
          </cell>
        </row>
        <row r="15">
          <cell r="D15" t="str">
            <v>SECRETARIA DISTRITAL DE MOVILIDAD.</v>
          </cell>
          <cell r="E15">
            <v>49304748534</v>
          </cell>
          <cell r="F15">
            <v>298171402</v>
          </cell>
          <cell r="G15">
            <v>49006577132</v>
          </cell>
          <cell r="I15">
            <v>48536006160</v>
          </cell>
          <cell r="J15">
            <v>99.04</v>
          </cell>
          <cell r="K15">
            <v>470570972</v>
          </cell>
          <cell r="Z15">
            <v>49304748534</v>
          </cell>
          <cell r="AA15">
            <v>298171402</v>
          </cell>
          <cell r="AB15">
            <v>49006577132</v>
          </cell>
          <cell r="AD15">
            <v>48536006160</v>
          </cell>
          <cell r="AE15">
            <v>99.04</v>
          </cell>
          <cell r="AF15">
            <v>470570972</v>
          </cell>
        </row>
        <row r="16">
          <cell r="D16" t="str">
            <v>SECRETARIA DISTRITAL DE SALUD.</v>
          </cell>
          <cell r="E16">
            <v>919267479</v>
          </cell>
          <cell r="F16">
            <v>0</v>
          </cell>
          <cell r="G16">
            <v>919267479</v>
          </cell>
          <cell r="I16">
            <v>904143928</v>
          </cell>
          <cell r="J16">
            <v>98.35</v>
          </cell>
          <cell r="K16">
            <v>15123551</v>
          </cell>
          <cell r="L16">
            <v>919267479</v>
          </cell>
          <cell r="M16">
            <v>0</v>
          </cell>
          <cell r="N16">
            <v>919267479</v>
          </cell>
          <cell r="P16">
            <v>904143928</v>
          </cell>
          <cell r="Q16">
            <v>98.35</v>
          </cell>
          <cell r="R16">
            <v>15123551</v>
          </cell>
        </row>
        <row r="17">
          <cell r="D17" t="str">
            <v>SECRETARIA DISTRITAL DE DESARROLLO ECONOMICO.</v>
          </cell>
          <cell r="E17">
            <v>8731215964</v>
          </cell>
          <cell r="F17">
            <v>343190282</v>
          </cell>
          <cell r="G17">
            <v>8388025682</v>
          </cell>
          <cell r="I17">
            <v>7703385682</v>
          </cell>
          <cell r="J17">
            <v>91.84</v>
          </cell>
          <cell r="K17">
            <v>684640000</v>
          </cell>
          <cell r="L17">
            <v>753227711</v>
          </cell>
          <cell r="M17">
            <v>12047108</v>
          </cell>
          <cell r="N17">
            <v>741180603</v>
          </cell>
          <cell r="P17">
            <v>741180603</v>
          </cell>
          <cell r="Q17">
            <v>100</v>
          </cell>
          <cell r="R17">
            <v>0</v>
          </cell>
          <cell r="Z17">
            <v>7977988253</v>
          </cell>
          <cell r="AA17">
            <v>331143174</v>
          </cell>
          <cell r="AB17">
            <v>7646845079</v>
          </cell>
          <cell r="AD17">
            <v>6962205079</v>
          </cell>
          <cell r="AE17">
            <v>91.05</v>
          </cell>
          <cell r="AF17">
            <v>684640000</v>
          </cell>
        </row>
        <row r="18">
          <cell r="D18" t="str">
            <v>SECRETARIA DISTRITAL DEL HABITAT.</v>
          </cell>
          <cell r="E18">
            <v>31529243058</v>
          </cell>
          <cell r="F18">
            <v>2090032114</v>
          </cell>
          <cell r="G18">
            <v>29439210944</v>
          </cell>
          <cell r="I18">
            <v>22977894886</v>
          </cell>
          <cell r="J18">
            <v>78.05</v>
          </cell>
          <cell r="K18">
            <v>6461316058</v>
          </cell>
          <cell r="L18">
            <v>525129018</v>
          </cell>
          <cell r="M18">
            <v>732716</v>
          </cell>
          <cell r="N18">
            <v>524396302</v>
          </cell>
          <cell r="P18">
            <v>524396302</v>
          </cell>
          <cell r="Q18">
            <v>100</v>
          </cell>
          <cell r="R18">
            <v>0</v>
          </cell>
          <cell r="Z18">
            <v>31004114040</v>
          </cell>
          <cell r="AA18">
            <v>2089299398</v>
          </cell>
          <cell r="AB18">
            <v>28914814642</v>
          </cell>
          <cell r="AD18">
            <v>22453498584</v>
          </cell>
          <cell r="AE18">
            <v>77.650000000000006</v>
          </cell>
          <cell r="AF18">
            <v>6461316058</v>
          </cell>
        </row>
        <row r="19">
          <cell r="D19" t="str">
            <v>SECRETARIA DISTRITAL DE CULTURA, RECREACION Y DEPORTE.</v>
          </cell>
          <cell r="E19">
            <v>2093762537</v>
          </cell>
          <cell r="F19">
            <v>46125048</v>
          </cell>
          <cell r="G19">
            <v>2047637489</v>
          </cell>
          <cell r="I19">
            <v>2002637489</v>
          </cell>
          <cell r="J19">
            <v>97.8</v>
          </cell>
          <cell r="K19">
            <v>45000000</v>
          </cell>
          <cell r="L19">
            <v>272649905</v>
          </cell>
          <cell r="M19">
            <v>231153</v>
          </cell>
          <cell r="N19">
            <v>272418752</v>
          </cell>
          <cell r="P19">
            <v>272418752</v>
          </cell>
          <cell r="Q19">
            <v>100</v>
          </cell>
          <cell r="R19">
            <v>0</v>
          </cell>
          <cell r="Z19">
            <v>1821112632</v>
          </cell>
          <cell r="AA19">
            <v>45893895</v>
          </cell>
          <cell r="AB19">
            <v>1775218737</v>
          </cell>
          <cell r="AD19">
            <v>1730218737</v>
          </cell>
          <cell r="AE19">
            <v>97.47</v>
          </cell>
          <cell r="AF19">
            <v>45000000</v>
          </cell>
        </row>
        <row r="20">
          <cell r="D20" t="str">
            <v>SECRETARIA DISTRITAL DE PLANEACION.</v>
          </cell>
          <cell r="E20">
            <v>3228239000</v>
          </cell>
          <cell r="F20">
            <v>243588008</v>
          </cell>
          <cell r="G20">
            <v>2984650992</v>
          </cell>
          <cell r="I20">
            <v>2972436432</v>
          </cell>
          <cell r="J20">
            <v>99.59</v>
          </cell>
          <cell r="K20">
            <v>12214560</v>
          </cell>
          <cell r="L20">
            <v>1274750060</v>
          </cell>
          <cell r="M20">
            <v>234562652</v>
          </cell>
          <cell r="N20">
            <v>1040187408</v>
          </cell>
          <cell r="P20">
            <v>1040187408</v>
          </cell>
          <cell r="Q20">
            <v>100</v>
          </cell>
          <cell r="R20">
            <v>0</v>
          </cell>
          <cell r="Z20">
            <v>1953488940</v>
          </cell>
          <cell r="AA20">
            <v>9025356</v>
          </cell>
          <cell r="AB20">
            <v>1944463584</v>
          </cell>
          <cell r="AD20">
            <v>1932249024</v>
          </cell>
          <cell r="AE20">
            <v>99.37</v>
          </cell>
          <cell r="AF20">
            <v>12214560</v>
          </cell>
        </row>
        <row r="21">
          <cell r="D21" t="str">
            <v>SECRETARÍA DISTRITAL DE LA MUJER.</v>
          </cell>
          <cell r="E21">
            <v>12710906904</v>
          </cell>
          <cell r="F21">
            <v>109765150</v>
          </cell>
          <cell r="G21">
            <v>12601141754</v>
          </cell>
          <cell r="I21">
            <v>12247787215</v>
          </cell>
          <cell r="J21">
            <v>97.2</v>
          </cell>
          <cell r="K21">
            <v>353354539</v>
          </cell>
          <cell r="L21">
            <v>710860929</v>
          </cell>
          <cell r="M21">
            <v>2002368</v>
          </cell>
          <cell r="N21">
            <v>708858561</v>
          </cell>
          <cell r="P21">
            <v>704746098</v>
          </cell>
          <cell r="Q21">
            <v>99.42</v>
          </cell>
          <cell r="R21">
            <v>4112463</v>
          </cell>
          <cell r="Z21">
            <v>12000045975</v>
          </cell>
          <cell r="AA21">
            <v>107762782</v>
          </cell>
          <cell r="AB21">
            <v>11892283193</v>
          </cell>
          <cell r="AD21">
            <v>11543041117</v>
          </cell>
          <cell r="AE21">
            <v>97.06</v>
          </cell>
          <cell r="AF21">
            <v>349242076</v>
          </cell>
        </row>
        <row r="22">
          <cell r="D22" t="str">
            <v>SECRETARIA DISTRITAL DE INTEGRACION SOCIAL.</v>
          </cell>
          <cell r="E22">
            <v>176761667570</v>
          </cell>
          <cell r="F22">
            <v>9484425867</v>
          </cell>
          <cell r="G22">
            <v>167277241703</v>
          </cell>
          <cell r="I22">
            <v>154159582862</v>
          </cell>
          <cell r="J22">
            <v>92.16</v>
          </cell>
          <cell r="K22">
            <v>13117658841</v>
          </cell>
          <cell r="L22">
            <v>2617202309</v>
          </cell>
          <cell r="M22">
            <v>17572183</v>
          </cell>
          <cell r="N22">
            <v>2599630126</v>
          </cell>
          <cell r="P22">
            <v>2577459653</v>
          </cell>
          <cell r="Q22">
            <v>99.15</v>
          </cell>
          <cell r="R22">
            <v>22170473</v>
          </cell>
          <cell r="Z22">
            <v>174144465261</v>
          </cell>
          <cell r="AA22">
            <v>9466853684</v>
          </cell>
          <cell r="AB22">
            <v>164677611577</v>
          </cell>
          <cell r="AD22">
            <v>151582123209</v>
          </cell>
          <cell r="AE22">
            <v>92.05</v>
          </cell>
          <cell r="AF22">
            <v>13095488368</v>
          </cell>
        </row>
        <row r="23">
          <cell r="D23" t="str">
            <v>DEPARTAMENTO ADMINISTRATIVOSERVICIO CIVIL DISTRITAL -DASCD..</v>
          </cell>
          <cell r="E23">
            <v>235525923</v>
          </cell>
          <cell r="F23">
            <v>7180363</v>
          </cell>
          <cell r="G23">
            <v>228345560</v>
          </cell>
          <cell r="I23">
            <v>228045370</v>
          </cell>
          <cell r="J23">
            <v>99.87</v>
          </cell>
          <cell r="K23">
            <v>300190</v>
          </cell>
          <cell r="L23">
            <v>133587278</v>
          </cell>
          <cell r="M23">
            <v>1580363</v>
          </cell>
          <cell r="N23">
            <v>132006915</v>
          </cell>
          <cell r="P23">
            <v>131706725</v>
          </cell>
          <cell r="Q23">
            <v>99.77</v>
          </cell>
          <cell r="R23">
            <v>300190</v>
          </cell>
          <cell r="Z23">
            <v>101938645</v>
          </cell>
          <cell r="AA23">
            <v>5600000</v>
          </cell>
          <cell r="AB23">
            <v>96338645</v>
          </cell>
          <cell r="AD23">
            <v>96338645</v>
          </cell>
          <cell r="AE23">
            <v>100</v>
          </cell>
          <cell r="AF23">
            <v>0</v>
          </cell>
        </row>
        <row r="24">
          <cell r="D24" t="str">
            <v>SECRETARIA DISTRITAL DE AMBIENTE.</v>
          </cell>
          <cell r="E24">
            <v>16422612476</v>
          </cell>
          <cell r="F24">
            <v>361007509</v>
          </cell>
          <cell r="G24">
            <v>16061604967</v>
          </cell>
          <cell r="I24">
            <v>14113727340</v>
          </cell>
          <cell r="J24">
            <v>87.87</v>
          </cell>
          <cell r="K24">
            <v>1947877627</v>
          </cell>
          <cell r="L24">
            <v>1930642549</v>
          </cell>
          <cell r="M24">
            <v>101435277</v>
          </cell>
          <cell r="N24">
            <v>1829207272</v>
          </cell>
          <cell r="P24">
            <v>1795110128</v>
          </cell>
          <cell r="Q24">
            <v>98.14</v>
          </cell>
          <cell r="R24">
            <v>34097144</v>
          </cell>
          <cell r="Z24">
            <v>14491969927</v>
          </cell>
          <cell r="AA24">
            <v>259572232</v>
          </cell>
          <cell r="AB24">
            <v>14232397695</v>
          </cell>
          <cell r="AD24">
            <v>12318617212</v>
          </cell>
          <cell r="AE24">
            <v>86.55</v>
          </cell>
          <cell r="AF24">
            <v>1913780483</v>
          </cell>
        </row>
        <row r="25">
          <cell r="D25" t="str">
            <v>DEPARTAMENTO ADMINISTRATIVO DE LA DEFENSORIA DEL ESPACIO PUBLICO-DADEP..</v>
          </cell>
          <cell r="E25">
            <v>2141600399</v>
          </cell>
          <cell r="F25">
            <v>135623008</v>
          </cell>
          <cell r="G25">
            <v>2005977391</v>
          </cell>
          <cell r="I25">
            <v>1995868923</v>
          </cell>
          <cell r="J25">
            <v>99.5</v>
          </cell>
          <cell r="K25">
            <v>10108468</v>
          </cell>
          <cell r="L25">
            <v>352422089</v>
          </cell>
          <cell r="M25">
            <v>41619846</v>
          </cell>
          <cell r="N25">
            <v>310802243</v>
          </cell>
          <cell r="P25">
            <v>301699108</v>
          </cell>
          <cell r="Q25">
            <v>97.07</v>
          </cell>
          <cell r="R25">
            <v>9103135</v>
          </cell>
          <cell r="Z25">
            <v>1789178310</v>
          </cell>
          <cell r="AA25">
            <v>94003162</v>
          </cell>
          <cell r="AB25">
            <v>1695175148</v>
          </cell>
          <cell r="AD25">
            <v>1694169815</v>
          </cell>
          <cell r="AE25">
            <v>99.94</v>
          </cell>
          <cell r="AF25">
            <v>1005333</v>
          </cell>
        </row>
        <row r="26">
          <cell r="D26" t="str">
            <v>UNIDAD ADMINISTRATIVA ESPECIAL CUERPO OFICIAL DE BOMBEROS.</v>
          </cell>
          <cell r="E26">
            <v>11120686606</v>
          </cell>
          <cell r="F26">
            <v>145653809</v>
          </cell>
          <cell r="G26">
            <v>10975032797</v>
          </cell>
          <cell r="I26">
            <v>9782851555</v>
          </cell>
          <cell r="J26">
            <v>89.14</v>
          </cell>
          <cell r="K26">
            <v>1192181242</v>
          </cell>
          <cell r="L26">
            <v>1557373745</v>
          </cell>
          <cell r="M26">
            <v>12421021</v>
          </cell>
          <cell r="N26">
            <v>1544952724</v>
          </cell>
          <cell r="P26">
            <v>1544839275</v>
          </cell>
          <cell r="Q26">
            <v>99.99</v>
          </cell>
          <cell r="R26">
            <v>113449</v>
          </cell>
          <cell r="Z26">
            <v>9563312861</v>
          </cell>
          <cell r="AA26">
            <v>133232788</v>
          </cell>
          <cell r="AB26">
            <v>9430080073</v>
          </cell>
          <cell r="AD26">
            <v>8238012280</v>
          </cell>
          <cell r="AE26">
            <v>87.36</v>
          </cell>
          <cell r="AF26">
            <v>1192067793</v>
          </cell>
        </row>
        <row r="28">
          <cell r="D28" t="str">
            <v>UNIVERSIDAD DISTRITAL FRANCISCO JOSE DE CALDAS..</v>
          </cell>
          <cell r="E28">
            <v>20080048683</v>
          </cell>
          <cell r="F28">
            <v>6066667</v>
          </cell>
          <cell r="G28">
            <v>20073982016</v>
          </cell>
          <cell r="I28">
            <v>8638702096</v>
          </cell>
          <cell r="J28">
            <v>43.03</v>
          </cell>
          <cell r="K28">
            <v>11435279920</v>
          </cell>
          <cell r="L28">
            <v>15702989863</v>
          </cell>
          <cell r="M28">
            <v>6066667</v>
          </cell>
          <cell r="N28">
            <v>15696923196</v>
          </cell>
          <cell r="P28">
            <v>5458378718</v>
          </cell>
          <cell r="Q28">
            <v>34.770000000000003</v>
          </cell>
          <cell r="R28">
            <v>10238544478</v>
          </cell>
          <cell r="Z28">
            <v>4377058820</v>
          </cell>
          <cell r="AA28">
            <v>0</v>
          </cell>
          <cell r="AB28">
            <v>4377058820</v>
          </cell>
          <cell r="AD28">
            <v>3180323378</v>
          </cell>
          <cell r="AE28">
            <v>72.66</v>
          </cell>
          <cell r="AF28">
            <v>1196735442</v>
          </cell>
        </row>
        <row r="30">
          <cell r="D30" t="str">
            <v>INSTITUTO PARA LA ECONOMIA SOCIAL-IPES.</v>
          </cell>
          <cell r="E30">
            <v>20979715684</v>
          </cell>
          <cell r="F30">
            <v>73355367</v>
          </cell>
          <cell r="G30">
            <v>20906360317</v>
          </cell>
          <cell r="I30">
            <v>20403811268</v>
          </cell>
          <cell r="J30">
            <v>97.6</v>
          </cell>
          <cell r="K30">
            <v>502549049</v>
          </cell>
          <cell r="L30">
            <v>353596672</v>
          </cell>
          <cell r="M30">
            <v>0</v>
          </cell>
          <cell r="N30">
            <v>353596672</v>
          </cell>
          <cell r="P30">
            <v>353120454</v>
          </cell>
          <cell r="Q30">
            <v>99.87</v>
          </cell>
          <cell r="R30">
            <v>476218</v>
          </cell>
          <cell r="Z30">
            <v>20626119012</v>
          </cell>
          <cell r="AA30">
            <v>73355367</v>
          </cell>
          <cell r="AB30">
            <v>20552763645</v>
          </cell>
          <cell r="AD30">
            <v>20050690814</v>
          </cell>
          <cell r="AE30">
            <v>97.56</v>
          </cell>
          <cell r="AF30">
            <v>502072831</v>
          </cell>
        </row>
        <row r="31">
          <cell r="D31" t="str">
            <v>FONDO FINANCIERO DISTRITAL DE SALUD - FFDS.</v>
          </cell>
          <cell r="E31">
            <v>209690742847</v>
          </cell>
          <cell r="F31">
            <v>5208313536</v>
          </cell>
          <cell r="G31">
            <v>204482429311</v>
          </cell>
          <cell r="I31">
            <v>188862615792</v>
          </cell>
          <cell r="J31">
            <v>92.36</v>
          </cell>
          <cell r="K31">
            <v>15619813519</v>
          </cell>
          <cell r="L31">
            <v>4215860897</v>
          </cell>
          <cell r="M31">
            <v>2794532</v>
          </cell>
          <cell r="N31">
            <v>4213066365</v>
          </cell>
          <cell r="P31">
            <v>4096182550</v>
          </cell>
          <cell r="Q31">
            <v>97.23</v>
          </cell>
          <cell r="R31">
            <v>116883815</v>
          </cell>
          <cell r="Z31">
            <v>205474881950</v>
          </cell>
          <cell r="AA31">
            <v>5205519004</v>
          </cell>
          <cell r="AB31">
            <v>200269362946</v>
          </cell>
          <cell r="AD31">
            <v>184766433242</v>
          </cell>
          <cell r="AE31">
            <v>92.26</v>
          </cell>
          <cell r="AF31">
            <v>15502929704</v>
          </cell>
        </row>
        <row r="32">
          <cell r="D32" t="str">
            <v>FONDO PARA LA PREVENCION Y ATENCION DE EMERGENCIAS - FOPAE-DPAE..</v>
          </cell>
          <cell r="E32">
            <v>39690625331</v>
          </cell>
          <cell r="F32">
            <v>401815198</v>
          </cell>
          <cell r="G32">
            <v>39288810133</v>
          </cell>
          <cell r="I32">
            <v>35408537449</v>
          </cell>
          <cell r="J32">
            <v>90.12</v>
          </cell>
          <cell r="K32">
            <v>3880272684</v>
          </cell>
          <cell r="L32">
            <v>345216422</v>
          </cell>
          <cell r="M32">
            <v>11932516</v>
          </cell>
          <cell r="N32">
            <v>333283906</v>
          </cell>
          <cell r="P32">
            <v>332766866</v>
          </cell>
          <cell r="Q32">
            <v>99.84</v>
          </cell>
          <cell r="R32">
            <v>517040</v>
          </cell>
          <cell r="Z32">
            <v>39345408909</v>
          </cell>
          <cell r="AA32">
            <v>389882682</v>
          </cell>
          <cell r="AB32">
            <v>38955526227</v>
          </cell>
          <cell r="AD32">
            <v>35075770583</v>
          </cell>
          <cell r="AE32">
            <v>90.04</v>
          </cell>
          <cell r="AF32">
            <v>3879755644</v>
          </cell>
        </row>
        <row r="33">
          <cell r="D33" t="str">
            <v>INSTITUTO DE DESARROLLO URBANO - IDU..</v>
          </cell>
          <cell r="E33">
            <v>919200078163</v>
          </cell>
          <cell r="F33">
            <v>2039953113</v>
          </cell>
          <cell r="G33">
            <v>917160125050</v>
          </cell>
          <cell r="I33">
            <v>435493256973</v>
          </cell>
          <cell r="J33">
            <v>47.48</v>
          </cell>
          <cell r="K33">
            <v>481666868077</v>
          </cell>
          <cell r="L33">
            <v>5342799303</v>
          </cell>
          <cell r="M33">
            <v>24424293</v>
          </cell>
          <cell r="N33">
            <v>5318375010</v>
          </cell>
          <cell r="P33">
            <v>5270909454</v>
          </cell>
          <cell r="Q33">
            <v>99.11</v>
          </cell>
          <cell r="R33">
            <v>47465556</v>
          </cell>
          <cell r="Z33">
            <v>913857278860</v>
          </cell>
          <cell r="AA33">
            <v>2015528820</v>
          </cell>
          <cell r="AB33">
            <v>911841750040</v>
          </cell>
          <cell r="AD33">
            <v>430222347519</v>
          </cell>
          <cell r="AE33">
            <v>47.18</v>
          </cell>
          <cell r="AF33">
            <v>481619402521</v>
          </cell>
        </row>
        <row r="34">
          <cell r="D34" t="str">
            <v>FONDO DE PRESTACIONES ECONÓMICAS, CESANTÍAS Y PENSIONES - FONCEP.</v>
          </cell>
          <cell r="E34">
            <v>5545960915</v>
          </cell>
          <cell r="F34">
            <v>287755061</v>
          </cell>
          <cell r="G34">
            <v>5258205854</v>
          </cell>
          <cell r="I34">
            <v>4506968500</v>
          </cell>
          <cell r="J34">
            <v>85.71</v>
          </cell>
          <cell r="K34">
            <v>751237354</v>
          </cell>
          <cell r="L34">
            <v>2124801353</v>
          </cell>
          <cell r="M34">
            <v>287755046</v>
          </cell>
          <cell r="N34">
            <v>1837046307</v>
          </cell>
          <cell r="P34">
            <v>1804386353</v>
          </cell>
          <cell r="Q34">
            <v>98.22</v>
          </cell>
          <cell r="R34">
            <v>32659954</v>
          </cell>
          <cell r="Z34">
            <v>3421159562</v>
          </cell>
          <cell r="AA34">
            <v>15</v>
          </cell>
          <cell r="AB34">
            <v>3421159547</v>
          </cell>
          <cell r="AD34">
            <v>2702582147</v>
          </cell>
          <cell r="AE34">
            <v>79</v>
          </cell>
          <cell r="AF34">
            <v>718577400</v>
          </cell>
        </row>
        <row r="35">
          <cell r="D35" t="str">
            <v>CAJA DE VIVIENDA POPULAR.</v>
          </cell>
          <cell r="E35">
            <v>18087397082</v>
          </cell>
          <cell r="F35">
            <v>163206492</v>
          </cell>
          <cell r="G35">
            <v>17924190590</v>
          </cell>
          <cell r="I35">
            <v>15474056902</v>
          </cell>
          <cell r="J35">
            <v>86.33</v>
          </cell>
          <cell r="K35">
            <v>2450133688</v>
          </cell>
          <cell r="L35">
            <v>389510215</v>
          </cell>
          <cell r="M35">
            <v>3279827</v>
          </cell>
          <cell r="N35">
            <v>386230388</v>
          </cell>
          <cell r="P35">
            <v>386230388</v>
          </cell>
          <cell r="Q35">
            <v>100</v>
          </cell>
          <cell r="R35">
            <v>0</v>
          </cell>
          <cell r="Z35">
            <v>17697886867</v>
          </cell>
          <cell r="AA35">
            <v>159926665</v>
          </cell>
          <cell r="AB35">
            <v>17537960202</v>
          </cell>
          <cell r="AD35">
            <v>15087826514</v>
          </cell>
          <cell r="AE35">
            <v>86.03</v>
          </cell>
          <cell r="AF35">
            <v>2450133688</v>
          </cell>
        </row>
        <row r="36">
          <cell r="D36" t="str">
            <v>INSTITUTO DISTRITAL PARA LA RECREACION Y EL DEPORTE - IDRD.</v>
          </cell>
          <cell r="E36">
            <v>44510336855</v>
          </cell>
          <cell r="F36">
            <v>608413578</v>
          </cell>
          <cell r="G36">
            <v>43901923277</v>
          </cell>
          <cell r="I36">
            <v>38495574993</v>
          </cell>
          <cell r="J36">
            <v>87.69</v>
          </cell>
          <cell r="K36">
            <v>5406348284</v>
          </cell>
          <cell r="L36">
            <v>822526483</v>
          </cell>
          <cell r="M36">
            <v>32404454</v>
          </cell>
          <cell r="N36">
            <v>790122029</v>
          </cell>
          <cell r="P36">
            <v>789908589</v>
          </cell>
          <cell r="Q36">
            <v>99.97</v>
          </cell>
          <cell r="R36">
            <v>213440</v>
          </cell>
          <cell r="Z36">
            <v>43687810372</v>
          </cell>
          <cell r="AA36">
            <v>576009124</v>
          </cell>
          <cell r="AB36">
            <v>43111801248</v>
          </cell>
          <cell r="AD36">
            <v>37705666404</v>
          </cell>
          <cell r="AE36">
            <v>87.46</v>
          </cell>
          <cell r="AF36">
            <v>5406134844</v>
          </cell>
        </row>
        <row r="37">
          <cell r="D37" t="str">
            <v>INSTITUTO DISTRITAL DEL PATRIMONIO CULTURAL -IDPC.</v>
          </cell>
          <cell r="E37">
            <v>9341166289</v>
          </cell>
          <cell r="F37">
            <v>338742702</v>
          </cell>
          <cell r="G37">
            <v>9002423587</v>
          </cell>
          <cell r="I37">
            <v>9002349871</v>
          </cell>
          <cell r="J37">
            <v>100</v>
          </cell>
          <cell r="K37">
            <v>73716</v>
          </cell>
          <cell r="L37">
            <v>186006923</v>
          </cell>
          <cell r="M37">
            <v>5870468</v>
          </cell>
          <cell r="N37">
            <v>180136455</v>
          </cell>
          <cell r="P37">
            <v>180136455</v>
          </cell>
          <cell r="Q37">
            <v>100</v>
          </cell>
          <cell r="R37">
            <v>0</v>
          </cell>
          <cell r="Z37">
            <v>9155159366</v>
          </cell>
          <cell r="AA37">
            <v>332872234</v>
          </cell>
          <cell r="AB37">
            <v>8822287132</v>
          </cell>
          <cell r="AD37">
            <v>8822213416</v>
          </cell>
          <cell r="AE37">
            <v>100</v>
          </cell>
          <cell r="AF37">
            <v>73716</v>
          </cell>
        </row>
        <row r="38">
          <cell r="D38" t="str">
            <v>INSTITUTO DISTRITAL PARA LA PROTECCION DE JUVENTUD Y LA NIÑEZ DESAMPARADA-IDIPRON..</v>
          </cell>
          <cell r="E38">
            <v>15445760671</v>
          </cell>
          <cell r="F38">
            <v>1804752053</v>
          </cell>
          <cell r="G38">
            <v>13641008618</v>
          </cell>
          <cell r="I38">
            <v>13407630284</v>
          </cell>
          <cell r="J38">
            <v>98.29</v>
          </cell>
          <cell r="K38">
            <v>233378334</v>
          </cell>
          <cell r="L38">
            <v>210005603</v>
          </cell>
          <cell r="M38">
            <v>3250088</v>
          </cell>
          <cell r="N38">
            <v>206755515</v>
          </cell>
          <cell r="P38">
            <v>206755515</v>
          </cell>
          <cell r="Q38">
            <v>100</v>
          </cell>
          <cell r="R38">
            <v>0</v>
          </cell>
          <cell r="Z38">
            <v>15235755068</v>
          </cell>
          <cell r="AA38">
            <v>1801501965</v>
          </cell>
          <cell r="AB38">
            <v>13434253103</v>
          </cell>
          <cell r="AD38">
            <v>13200874769</v>
          </cell>
          <cell r="AE38">
            <v>98.26</v>
          </cell>
          <cell r="AF38">
            <v>233378334</v>
          </cell>
        </row>
        <row r="39">
          <cell r="D39" t="str">
            <v>FUNDACION GILBERTO ALZATE AVENDAÑO..</v>
          </cell>
          <cell r="E39">
            <v>753841568</v>
          </cell>
          <cell r="F39">
            <v>19736618</v>
          </cell>
          <cell r="G39">
            <v>734104950</v>
          </cell>
          <cell r="I39">
            <v>726428864</v>
          </cell>
          <cell r="J39">
            <v>98.95</v>
          </cell>
          <cell r="K39">
            <v>7676086</v>
          </cell>
          <cell r="L39">
            <v>167079106</v>
          </cell>
          <cell r="M39">
            <v>5607539</v>
          </cell>
          <cell r="N39">
            <v>161471567</v>
          </cell>
          <cell r="P39">
            <v>158818410</v>
          </cell>
          <cell r="Q39">
            <v>98.36</v>
          </cell>
          <cell r="R39">
            <v>2653157</v>
          </cell>
          <cell r="Z39">
            <v>586762462</v>
          </cell>
          <cell r="AA39">
            <v>14129079</v>
          </cell>
          <cell r="AB39">
            <v>572633383</v>
          </cell>
          <cell r="AD39">
            <v>567610454</v>
          </cell>
          <cell r="AE39">
            <v>99.12</v>
          </cell>
          <cell r="AF39">
            <v>5022929</v>
          </cell>
        </row>
        <row r="40">
          <cell r="D40" t="str">
            <v>ORQUESTA FILARMONICA DE BOGOTA, D.C..</v>
          </cell>
          <cell r="E40">
            <v>1290994287</v>
          </cell>
          <cell r="F40">
            <v>339201595</v>
          </cell>
          <cell r="G40">
            <v>951792692</v>
          </cell>
          <cell r="I40">
            <v>951459491</v>
          </cell>
          <cell r="J40">
            <v>99.96</v>
          </cell>
          <cell r="K40">
            <v>333201</v>
          </cell>
          <cell r="L40">
            <v>141204702</v>
          </cell>
          <cell r="M40">
            <v>72103</v>
          </cell>
          <cell r="N40">
            <v>141132599</v>
          </cell>
          <cell r="P40">
            <v>141132599</v>
          </cell>
          <cell r="Q40">
            <v>100</v>
          </cell>
          <cell r="R40">
            <v>0</v>
          </cell>
          <cell r="Z40">
            <v>1149789585</v>
          </cell>
          <cell r="AA40">
            <v>339129492</v>
          </cell>
          <cell r="AB40">
            <v>810660093</v>
          </cell>
          <cell r="AD40">
            <v>810326892</v>
          </cell>
          <cell r="AE40">
            <v>99.96</v>
          </cell>
          <cell r="AF40">
            <v>333201</v>
          </cell>
        </row>
        <row r="41">
          <cell r="D41" t="str">
            <v>FONDO DE VIGILANCIA Y SEGURIDAD DE BOGOTA, D.C..</v>
          </cell>
          <cell r="E41">
            <v>58914222004</v>
          </cell>
          <cell r="F41">
            <v>299455694</v>
          </cell>
          <cell r="G41">
            <v>58614766310</v>
          </cell>
          <cell r="I41">
            <v>48692748573</v>
          </cell>
          <cell r="J41">
            <v>83.07</v>
          </cell>
          <cell r="K41">
            <v>9922017737</v>
          </cell>
          <cell r="L41">
            <v>2715502936</v>
          </cell>
          <cell r="M41">
            <v>36022381</v>
          </cell>
          <cell r="N41">
            <v>2679480555</v>
          </cell>
          <cell r="P41">
            <v>2193125028</v>
          </cell>
          <cell r="Q41">
            <v>81.849999999999994</v>
          </cell>
          <cell r="R41">
            <v>486355527</v>
          </cell>
          <cell r="Z41">
            <v>56198719068</v>
          </cell>
          <cell r="AA41">
            <v>263433313</v>
          </cell>
          <cell r="AB41">
            <v>55935285755</v>
          </cell>
          <cell r="AD41">
            <v>46499623545</v>
          </cell>
          <cell r="AE41">
            <v>83.13</v>
          </cell>
          <cell r="AF41">
            <v>9435662210</v>
          </cell>
        </row>
        <row r="42">
          <cell r="D42" t="str">
            <v>JARDIN BOTANICO DE BOGOTA JOSE CELESTINO MUTIS..</v>
          </cell>
          <cell r="E42">
            <v>9055546640</v>
          </cell>
          <cell r="F42">
            <v>820817884</v>
          </cell>
          <cell r="G42">
            <v>8234728756</v>
          </cell>
          <cell r="I42">
            <v>8178780033</v>
          </cell>
          <cell r="J42">
            <v>99.32</v>
          </cell>
          <cell r="K42">
            <v>55948723</v>
          </cell>
          <cell r="L42">
            <v>305057547</v>
          </cell>
          <cell r="M42">
            <v>159177</v>
          </cell>
          <cell r="N42">
            <v>304898370</v>
          </cell>
          <cell r="P42">
            <v>304095845</v>
          </cell>
          <cell r="Q42">
            <v>99.74</v>
          </cell>
          <cell r="R42">
            <v>802525</v>
          </cell>
          <cell r="Z42">
            <v>8750489093</v>
          </cell>
          <cell r="AA42">
            <v>820658707</v>
          </cell>
          <cell r="AB42">
            <v>7929830386</v>
          </cell>
          <cell r="AD42">
            <v>7874684188</v>
          </cell>
          <cell r="AE42">
            <v>99.3</v>
          </cell>
          <cell r="AF42">
            <v>55146198</v>
          </cell>
        </row>
        <row r="43">
          <cell r="D43" t="str">
            <v>INSTITUTO PARA LA INVESTIGACION EDUCATIVA Y EL DESARROLLO PEDAGOGICO- IDEP..</v>
          </cell>
          <cell r="E43">
            <v>584727419</v>
          </cell>
          <cell r="F43">
            <v>800922</v>
          </cell>
          <cell r="G43">
            <v>583926497</v>
          </cell>
          <cell r="I43">
            <v>583926497</v>
          </cell>
          <cell r="J43">
            <v>100</v>
          </cell>
          <cell r="K43">
            <v>0</v>
          </cell>
          <cell r="L43">
            <v>52593661</v>
          </cell>
          <cell r="M43">
            <v>800922</v>
          </cell>
          <cell r="N43">
            <v>51792739</v>
          </cell>
          <cell r="P43">
            <v>51792739</v>
          </cell>
          <cell r="Q43">
            <v>100</v>
          </cell>
          <cell r="R43">
            <v>0</v>
          </cell>
          <cell r="Z43">
            <v>532133758</v>
          </cell>
          <cell r="AA43">
            <v>0</v>
          </cell>
          <cell r="AB43">
            <v>532133758</v>
          </cell>
          <cell r="AD43">
            <v>532133758</v>
          </cell>
          <cell r="AE43">
            <v>100</v>
          </cell>
          <cell r="AF43">
            <v>0</v>
          </cell>
        </row>
        <row r="44">
          <cell r="D44" t="str">
            <v>INSTITUTO DISTRITAL DE LA PARTICIPACION Y ACCION COMUNAL.</v>
          </cell>
          <cell r="E44">
            <v>7815108545</v>
          </cell>
          <cell r="F44">
            <v>449376764</v>
          </cell>
          <cell r="G44">
            <v>7365731781</v>
          </cell>
          <cell r="I44">
            <v>7071551653</v>
          </cell>
          <cell r="J44">
            <v>96.01</v>
          </cell>
          <cell r="K44">
            <v>294180128</v>
          </cell>
          <cell r="L44">
            <v>460264696</v>
          </cell>
          <cell r="M44">
            <v>2722152</v>
          </cell>
          <cell r="N44">
            <v>457542544</v>
          </cell>
          <cell r="P44">
            <v>433639344</v>
          </cell>
          <cell r="Q44">
            <v>94.78</v>
          </cell>
          <cell r="R44">
            <v>23903200</v>
          </cell>
          <cell r="Z44">
            <v>7354843849</v>
          </cell>
          <cell r="AA44">
            <v>446654612</v>
          </cell>
          <cell r="AB44">
            <v>6908189237</v>
          </cell>
          <cell r="AD44">
            <v>6637912309</v>
          </cell>
          <cell r="AE44">
            <v>96.09</v>
          </cell>
          <cell r="AF44">
            <v>270276928</v>
          </cell>
        </row>
        <row r="45">
          <cell r="D45" t="str">
            <v>INSTITUTO DISTRITAL DE TURISMO.</v>
          </cell>
          <cell r="E45">
            <v>6135931391</v>
          </cell>
          <cell r="F45">
            <v>34645852</v>
          </cell>
          <cell r="G45">
            <v>6101285539</v>
          </cell>
          <cell r="I45">
            <v>5959794382</v>
          </cell>
          <cell r="J45">
            <v>97.68</v>
          </cell>
          <cell r="K45">
            <v>141491157</v>
          </cell>
          <cell r="L45">
            <v>105244132</v>
          </cell>
          <cell r="M45">
            <v>918981</v>
          </cell>
          <cell r="N45">
            <v>104325151</v>
          </cell>
          <cell r="P45">
            <v>103311611</v>
          </cell>
          <cell r="Q45">
            <v>99.03</v>
          </cell>
          <cell r="R45">
            <v>1013540</v>
          </cell>
          <cell r="Z45">
            <v>6030687259</v>
          </cell>
          <cell r="AA45">
            <v>33726871</v>
          </cell>
          <cell r="AB45">
            <v>5996960388</v>
          </cell>
          <cell r="AD45">
            <v>5856482771</v>
          </cell>
          <cell r="AE45">
            <v>97.66</v>
          </cell>
          <cell r="AF45">
            <v>140477617</v>
          </cell>
        </row>
        <row r="46">
          <cell r="D46" t="str">
            <v>INSTITUTO DISTRITAL DE LAS ARTES - IDARTES.</v>
          </cell>
          <cell r="E46">
            <v>9867241294</v>
          </cell>
          <cell r="F46">
            <v>211616993</v>
          </cell>
          <cell r="G46">
            <v>9655624301</v>
          </cell>
          <cell r="I46">
            <v>9653930371</v>
          </cell>
          <cell r="J46">
            <v>99.98</v>
          </cell>
          <cell r="K46">
            <v>1693930</v>
          </cell>
          <cell r="L46">
            <v>892300476</v>
          </cell>
          <cell r="M46">
            <v>4410690</v>
          </cell>
          <cell r="N46">
            <v>887889786</v>
          </cell>
          <cell r="P46">
            <v>886559386</v>
          </cell>
          <cell r="Q46">
            <v>99.85</v>
          </cell>
          <cell r="R46">
            <v>1330400</v>
          </cell>
          <cell r="Z46">
            <v>8974940818</v>
          </cell>
          <cell r="AA46">
            <v>207206303</v>
          </cell>
          <cell r="AB46">
            <v>8767734515</v>
          </cell>
          <cell r="AD46">
            <v>8767370985</v>
          </cell>
          <cell r="AE46">
            <v>100</v>
          </cell>
          <cell r="AF46">
            <v>363530</v>
          </cell>
        </row>
        <row r="47">
          <cell r="D47" t="str">
            <v>UNIDAD ADMINISTRATIVA ESPECIAL DE CATASTRO DISTRITAL.</v>
          </cell>
          <cell r="E47">
            <v>6719022268</v>
          </cell>
          <cell r="F47">
            <v>120808843</v>
          </cell>
          <cell r="G47">
            <v>6598213425</v>
          </cell>
          <cell r="I47">
            <v>6596770327</v>
          </cell>
          <cell r="J47">
            <v>99.98</v>
          </cell>
          <cell r="K47">
            <v>1443098</v>
          </cell>
          <cell r="L47">
            <v>3557971645</v>
          </cell>
          <cell r="M47">
            <v>95091758</v>
          </cell>
          <cell r="N47">
            <v>3462879887</v>
          </cell>
          <cell r="P47">
            <v>3461436789</v>
          </cell>
          <cell r="Q47">
            <v>99.96</v>
          </cell>
          <cell r="R47">
            <v>1443098</v>
          </cell>
          <cell r="Z47">
            <v>3161050623</v>
          </cell>
          <cell r="AA47">
            <v>25717085</v>
          </cell>
          <cell r="AB47">
            <v>3135333538</v>
          </cell>
          <cell r="AD47">
            <v>3135333538</v>
          </cell>
          <cell r="AE47">
            <v>100</v>
          </cell>
          <cell r="AF47">
            <v>0</v>
          </cell>
        </row>
        <row r="48">
          <cell r="D48" t="str">
            <v>UNIDAD ADMINISTRATIVA ESPECIAL DE REHABILITACION Y MANTENIMIENTO VIAL.</v>
          </cell>
          <cell r="E48">
            <v>82142833445</v>
          </cell>
          <cell r="F48">
            <v>6679015911</v>
          </cell>
          <cell r="G48">
            <v>75463817534</v>
          </cell>
          <cell r="I48">
            <v>62884470898</v>
          </cell>
          <cell r="J48">
            <v>83.33</v>
          </cell>
          <cell r="K48">
            <v>12579346636</v>
          </cell>
          <cell r="L48">
            <v>560178112</v>
          </cell>
          <cell r="M48">
            <v>2545860</v>
          </cell>
          <cell r="N48">
            <v>557632252</v>
          </cell>
          <cell r="P48">
            <v>521831779</v>
          </cell>
          <cell r="Q48">
            <v>93.58</v>
          </cell>
          <cell r="R48">
            <v>35800473</v>
          </cell>
          <cell r="Z48">
            <v>81582655333</v>
          </cell>
          <cell r="AA48">
            <v>6676470051</v>
          </cell>
          <cell r="AB48">
            <v>74906185282</v>
          </cell>
          <cell r="AD48">
            <v>62362639119</v>
          </cell>
          <cell r="AE48">
            <v>83.25</v>
          </cell>
          <cell r="AF48">
            <v>12543546163</v>
          </cell>
        </row>
        <row r="49">
          <cell r="D49" t="str">
            <v>UNIDAD ADMINISTRATIVA ESPECIAL DE SERVICIOS PUBLICOS - UAESP.</v>
          </cell>
          <cell r="E49">
            <v>50513387356</v>
          </cell>
          <cell r="F49">
            <v>214811733</v>
          </cell>
          <cell r="G49">
            <v>50298575623</v>
          </cell>
          <cell r="I49">
            <v>42840408192</v>
          </cell>
          <cell r="J49">
            <v>85.17</v>
          </cell>
          <cell r="K49">
            <v>7458167431</v>
          </cell>
          <cell r="L49">
            <v>16607748867</v>
          </cell>
          <cell r="M49">
            <v>91507</v>
          </cell>
          <cell r="N49">
            <v>16607657360</v>
          </cell>
          <cell r="P49">
            <v>15956061675</v>
          </cell>
          <cell r="Q49">
            <v>96.08</v>
          </cell>
          <cell r="R49">
            <v>651595685</v>
          </cell>
          <cell r="Z49">
            <v>33905638489</v>
          </cell>
          <cell r="AA49">
            <v>214720226</v>
          </cell>
          <cell r="AB49">
            <v>33690918263</v>
          </cell>
          <cell r="AD49">
            <v>26884346517</v>
          </cell>
          <cell r="AE49">
            <v>79.8</v>
          </cell>
          <cell r="AF49">
            <v>6806571746</v>
          </cell>
        </row>
        <row r="51">
          <cell r="B51" t="str">
            <v>001</v>
          </cell>
          <cell r="D51" t="str">
            <v>FDL USAQUEN..</v>
          </cell>
          <cell r="E51">
            <v>21438989498.939999</v>
          </cell>
          <cell r="F51">
            <v>0</v>
          </cell>
          <cell r="G51">
            <v>21438989498.939999</v>
          </cell>
          <cell r="I51">
            <v>0</v>
          </cell>
          <cell r="J51">
            <v>0</v>
          </cell>
          <cell r="K51">
            <v>21438989498.939999</v>
          </cell>
          <cell r="L51">
            <v>486619253</v>
          </cell>
          <cell r="M51">
            <v>0</v>
          </cell>
          <cell r="N51">
            <v>486619253</v>
          </cell>
          <cell r="P51">
            <v>0</v>
          </cell>
          <cell r="Q51">
            <v>0</v>
          </cell>
          <cell r="R51">
            <v>486619253</v>
          </cell>
          <cell r="Z51">
            <v>20952370245.939999</v>
          </cell>
          <cell r="AA51">
            <v>0</v>
          </cell>
          <cell r="AB51">
            <v>20952370245.939999</v>
          </cell>
          <cell r="AD51">
            <v>0</v>
          </cell>
          <cell r="AE51">
            <v>0</v>
          </cell>
          <cell r="AF51">
            <v>20952370245.939999</v>
          </cell>
        </row>
        <row r="52">
          <cell r="B52" t="str">
            <v>002</v>
          </cell>
          <cell r="D52" t="str">
            <v>FDL CHAPINERO..</v>
          </cell>
          <cell r="E52">
            <v>9071350708</v>
          </cell>
          <cell r="F52">
            <v>0</v>
          </cell>
          <cell r="G52">
            <v>9071350708</v>
          </cell>
          <cell r="I52">
            <v>0</v>
          </cell>
          <cell r="J52">
            <v>0</v>
          </cell>
          <cell r="K52">
            <v>9071350708</v>
          </cell>
          <cell r="L52">
            <v>303475326</v>
          </cell>
          <cell r="M52">
            <v>0</v>
          </cell>
          <cell r="N52">
            <v>303475326</v>
          </cell>
          <cell r="P52">
            <v>0</v>
          </cell>
          <cell r="Q52">
            <v>0</v>
          </cell>
          <cell r="R52">
            <v>303475326</v>
          </cell>
          <cell r="Z52">
            <v>8767875382</v>
          </cell>
          <cell r="AA52">
            <v>0</v>
          </cell>
          <cell r="AB52">
            <v>8767875382</v>
          </cell>
          <cell r="AD52">
            <v>0</v>
          </cell>
          <cell r="AE52">
            <v>0</v>
          </cell>
          <cell r="AF52">
            <v>8767875382</v>
          </cell>
        </row>
        <row r="53">
          <cell r="B53" t="str">
            <v>003</v>
          </cell>
          <cell r="D53" t="str">
            <v>FDL SANTAFE..</v>
          </cell>
          <cell r="E53">
            <v>16333303955.6</v>
          </cell>
          <cell r="F53">
            <v>0</v>
          </cell>
          <cell r="G53">
            <v>16333303955.6</v>
          </cell>
          <cell r="I53">
            <v>0</v>
          </cell>
          <cell r="J53">
            <v>0</v>
          </cell>
          <cell r="K53">
            <v>16333303955.6</v>
          </cell>
          <cell r="L53">
            <v>326037667</v>
          </cell>
          <cell r="M53">
            <v>0</v>
          </cell>
          <cell r="N53">
            <v>326037667</v>
          </cell>
          <cell r="P53">
            <v>0</v>
          </cell>
          <cell r="Q53">
            <v>0</v>
          </cell>
          <cell r="R53">
            <v>326037667</v>
          </cell>
          <cell r="Z53">
            <v>16007266288.6</v>
          </cell>
          <cell r="AA53">
            <v>0</v>
          </cell>
          <cell r="AB53">
            <v>16007266288.6</v>
          </cell>
          <cell r="AD53">
            <v>0</v>
          </cell>
          <cell r="AE53">
            <v>0</v>
          </cell>
          <cell r="AF53">
            <v>16007266288.6</v>
          </cell>
        </row>
        <row r="54">
          <cell r="B54" t="str">
            <v>004</v>
          </cell>
          <cell r="D54" t="str">
            <v>FDL SAN CRISTOBAL..</v>
          </cell>
          <cell r="E54">
            <v>47109549176</v>
          </cell>
          <cell r="F54">
            <v>0</v>
          </cell>
          <cell r="G54">
            <v>47109549176</v>
          </cell>
          <cell r="I54">
            <v>0</v>
          </cell>
          <cell r="J54">
            <v>0</v>
          </cell>
          <cell r="K54">
            <v>47109549176</v>
          </cell>
          <cell r="L54">
            <v>582508952</v>
          </cell>
          <cell r="M54">
            <v>0</v>
          </cell>
          <cell r="N54">
            <v>582508952</v>
          </cell>
          <cell r="P54">
            <v>0</v>
          </cell>
          <cell r="Q54">
            <v>0</v>
          </cell>
          <cell r="R54">
            <v>582508952</v>
          </cell>
          <cell r="Z54">
            <v>46527040224</v>
          </cell>
          <cell r="AA54">
            <v>0</v>
          </cell>
          <cell r="AB54">
            <v>46527040224</v>
          </cell>
          <cell r="AD54">
            <v>0</v>
          </cell>
          <cell r="AE54">
            <v>0</v>
          </cell>
          <cell r="AF54">
            <v>46527040224</v>
          </cell>
        </row>
        <row r="55">
          <cell r="B55" t="str">
            <v>005</v>
          </cell>
          <cell r="D55" t="str">
            <v>FDL USME..</v>
          </cell>
          <cell r="E55">
            <v>46855218864</v>
          </cell>
          <cell r="F55">
            <v>0</v>
          </cell>
          <cell r="G55">
            <v>46855218864</v>
          </cell>
          <cell r="I55">
            <v>0</v>
          </cell>
          <cell r="J55">
            <v>0</v>
          </cell>
          <cell r="K55">
            <v>46855218864</v>
          </cell>
          <cell r="L55">
            <v>931424833</v>
          </cell>
          <cell r="M55">
            <v>0</v>
          </cell>
          <cell r="N55">
            <v>931424833</v>
          </cell>
          <cell r="P55">
            <v>0</v>
          </cell>
          <cell r="Q55">
            <v>0</v>
          </cell>
          <cell r="R55">
            <v>931424833</v>
          </cell>
          <cell r="Z55">
            <v>45923794031</v>
          </cell>
          <cell r="AA55">
            <v>0</v>
          </cell>
          <cell r="AB55">
            <v>45923794031</v>
          </cell>
          <cell r="AD55">
            <v>0</v>
          </cell>
          <cell r="AE55">
            <v>0</v>
          </cell>
          <cell r="AF55">
            <v>45923794031</v>
          </cell>
        </row>
        <row r="56">
          <cell r="B56" t="str">
            <v>006</v>
          </cell>
          <cell r="D56" t="str">
            <v>FDL TUNJUELITO..</v>
          </cell>
          <cell r="E56">
            <v>28087810135.900002</v>
          </cell>
          <cell r="F56">
            <v>0</v>
          </cell>
          <cell r="G56">
            <v>28087810135.900002</v>
          </cell>
          <cell r="I56">
            <v>0</v>
          </cell>
          <cell r="J56">
            <v>0</v>
          </cell>
          <cell r="K56">
            <v>28087810135.900002</v>
          </cell>
          <cell r="L56">
            <v>542544843</v>
          </cell>
          <cell r="M56">
            <v>0</v>
          </cell>
          <cell r="N56">
            <v>542544843</v>
          </cell>
          <cell r="P56">
            <v>0</v>
          </cell>
          <cell r="Q56">
            <v>0</v>
          </cell>
          <cell r="R56">
            <v>542544843</v>
          </cell>
          <cell r="Z56">
            <v>27545265292.900002</v>
          </cell>
          <cell r="AA56">
            <v>0</v>
          </cell>
          <cell r="AB56">
            <v>27545265292.900002</v>
          </cell>
          <cell r="AD56">
            <v>0</v>
          </cell>
          <cell r="AE56">
            <v>0</v>
          </cell>
          <cell r="AF56">
            <v>27545265292.900002</v>
          </cell>
        </row>
        <row r="57">
          <cell r="B57" t="str">
            <v>007</v>
          </cell>
          <cell r="D57" t="str">
            <v>FDL BOSA..</v>
          </cell>
          <cell r="E57">
            <v>45655061333</v>
          </cell>
          <cell r="F57">
            <v>0</v>
          </cell>
          <cell r="G57">
            <v>45655061333</v>
          </cell>
          <cell r="I57">
            <v>0</v>
          </cell>
          <cell r="J57">
            <v>0</v>
          </cell>
          <cell r="K57">
            <v>45655061333</v>
          </cell>
          <cell r="L57">
            <v>234186126</v>
          </cell>
          <cell r="M57">
            <v>0</v>
          </cell>
          <cell r="N57">
            <v>234186126</v>
          </cell>
          <cell r="P57">
            <v>0</v>
          </cell>
          <cell r="Q57">
            <v>0</v>
          </cell>
          <cell r="R57">
            <v>234186126</v>
          </cell>
          <cell r="Z57">
            <v>45420875207</v>
          </cell>
          <cell r="AA57">
            <v>0</v>
          </cell>
          <cell r="AB57">
            <v>45420875207</v>
          </cell>
          <cell r="AD57">
            <v>0</v>
          </cell>
          <cell r="AE57">
            <v>0</v>
          </cell>
          <cell r="AF57">
            <v>45420875207</v>
          </cell>
        </row>
        <row r="58">
          <cell r="B58" t="str">
            <v>008</v>
          </cell>
          <cell r="D58" t="str">
            <v>FDL KENNEDY..</v>
          </cell>
          <cell r="E58">
            <v>70168770215</v>
          </cell>
          <cell r="F58">
            <v>0</v>
          </cell>
          <cell r="G58">
            <v>70168770215</v>
          </cell>
          <cell r="I58">
            <v>0</v>
          </cell>
          <cell r="J58">
            <v>0</v>
          </cell>
          <cell r="K58">
            <v>70168770215</v>
          </cell>
          <cell r="L58">
            <v>695474630.27999997</v>
          </cell>
          <cell r="M58">
            <v>0</v>
          </cell>
          <cell r="N58">
            <v>695474630.27999997</v>
          </cell>
          <cell r="P58">
            <v>0</v>
          </cell>
          <cell r="Q58">
            <v>0</v>
          </cell>
          <cell r="R58">
            <v>695474630.27999997</v>
          </cell>
          <cell r="Z58">
            <v>69473295584.720001</v>
          </cell>
          <cell r="AA58">
            <v>0</v>
          </cell>
          <cell r="AB58">
            <v>69473295584.720001</v>
          </cell>
          <cell r="AD58">
            <v>0</v>
          </cell>
          <cell r="AE58">
            <v>0</v>
          </cell>
          <cell r="AF58">
            <v>69473295584.720001</v>
          </cell>
        </row>
        <row r="59">
          <cell r="B59" t="str">
            <v>009</v>
          </cell>
          <cell r="D59" t="str">
            <v>FDL FONTIBON..</v>
          </cell>
          <cell r="E59">
            <v>26111933801</v>
          </cell>
          <cell r="F59">
            <v>0</v>
          </cell>
          <cell r="G59">
            <v>26111933801</v>
          </cell>
          <cell r="I59">
            <v>0</v>
          </cell>
          <cell r="J59">
            <v>0</v>
          </cell>
          <cell r="K59">
            <v>26111933801</v>
          </cell>
          <cell r="L59">
            <v>960925904</v>
          </cell>
          <cell r="M59">
            <v>0</v>
          </cell>
          <cell r="N59">
            <v>960925904</v>
          </cell>
          <cell r="P59">
            <v>0</v>
          </cell>
          <cell r="Q59">
            <v>0</v>
          </cell>
          <cell r="R59">
            <v>960925904</v>
          </cell>
          <cell r="Z59">
            <v>25151007897</v>
          </cell>
          <cell r="AA59">
            <v>0</v>
          </cell>
          <cell r="AB59">
            <v>25151007897</v>
          </cell>
          <cell r="AD59">
            <v>0</v>
          </cell>
          <cell r="AE59">
            <v>0</v>
          </cell>
          <cell r="AF59">
            <v>25151007897</v>
          </cell>
        </row>
        <row r="60">
          <cell r="B60" t="str">
            <v>010</v>
          </cell>
          <cell r="D60" t="str">
            <v>FDL ENGATIVA..</v>
          </cell>
          <cell r="E60">
            <v>47805618342</v>
          </cell>
          <cell r="F60">
            <v>0</v>
          </cell>
          <cell r="G60">
            <v>47805618342</v>
          </cell>
          <cell r="I60">
            <v>0</v>
          </cell>
          <cell r="J60">
            <v>0</v>
          </cell>
          <cell r="K60">
            <v>47805618342</v>
          </cell>
          <cell r="L60">
            <v>1024977291</v>
          </cell>
          <cell r="M60">
            <v>0</v>
          </cell>
          <cell r="N60">
            <v>1024977291</v>
          </cell>
          <cell r="P60">
            <v>0</v>
          </cell>
          <cell r="Q60">
            <v>0</v>
          </cell>
          <cell r="R60">
            <v>1024977291</v>
          </cell>
          <cell r="Z60">
            <v>46780641051</v>
          </cell>
          <cell r="AA60">
            <v>0</v>
          </cell>
          <cell r="AB60">
            <v>46780641051</v>
          </cell>
          <cell r="AD60">
            <v>0</v>
          </cell>
          <cell r="AE60">
            <v>0</v>
          </cell>
          <cell r="AF60">
            <v>46780641051</v>
          </cell>
        </row>
        <row r="61">
          <cell r="B61" t="str">
            <v>011</v>
          </cell>
          <cell r="D61" t="str">
            <v>FDL SUBA..</v>
          </cell>
          <cell r="E61">
            <v>29467233977</v>
          </cell>
          <cell r="F61">
            <v>0</v>
          </cell>
          <cell r="G61">
            <v>29467233977</v>
          </cell>
          <cell r="I61">
            <v>0</v>
          </cell>
          <cell r="J61">
            <v>0</v>
          </cell>
          <cell r="K61">
            <v>29467233977</v>
          </cell>
          <cell r="L61">
            <v>727939654</v>
          </cell>
          <cell r="M61">
            <v>0</v>
          </cell>
          <cell r="N61">
            <v>727939654</v>
          </cell>
          <cell r="P61">
            <v>0</v>
          </cell>
          <cell r="Q61">
            <v>0</v>
          </cell>
          <cell r="R61">
            <v>727939654</v>
          </cell>
          <cell r="Z61">
            <v>28739294323</v>
          </cell>
          <cell r="AA61">
            <v>0</v>
          </cell>
          <cell r="AB61">
            <v>28739294323</v>
          </cell>
          <cell r="AD61">
            <v>0</v>
          </cell>
          <cell r="AE61">
            <v>0</v>
          </cell>
          <cell r="AF61">
            <v>28739294323</v>
          </cell>
        </row>
        <row r="62">
          <cell r="B62" t="str">
            <v>012</v>
          </cell>
          <cell r="D62" t="str">
            <v>FDL BARRIOS UNIDOS..</v>
          </cell>
          <cell r="E62">
            <v>14355562520</v>
          </cell>
          <cell r="F62">
            <v>0</v>
          </cell>
          <cell r="G62">
            <v>14355562520</v>
          </cell>
          <cell r="I62">
            <v>0</v>
          </cell>
          <cell r="J62">
            <v>0</v>
          </cell>
          <cell r="K62">
            <v>14355562520</v>
          </cell>
          <cell r="L62">
            <v>442811494</v>
          </cell>
          <cell r="M62">
            <v>0</v>
          </cell>
          <cell r="N62">
            <v>442811494</v>
          </cell>
          <cell r="P62">
            <v>0</v>
          </cell>
          <cell r="Q62">
            <v>0</v>
          </cell>
          <cell r="R62">
            <v>442811494</v>
          </cell>
          <cell r="Z62">
            <v>13912751026</v>
          </cell>
          <cell r="AA62">
            <v>0</v>
          </cell>
          <cell r="AB62">
            <v>13912751026</v>
          </cell>
          <cell r="AD62">
            <v>0</v>
          </cell>
          <cell r="AE62">
            <v>0</v>
          </cell>
          <cell r="AF62">
            <v>13912751026</v>
          </cell>
        </row>
        <row r="63">
          <cell r="B63" t="str">
            <v>013</v>
          </cell>
          <cell r="D63" t="str">
            <v>FDL TEUSAQUILLO..</v>
          </cell>
          <cell r="E63">
            <v>11906922376</v>
          </cell>
          <cell r="F63">
            <v>0</v>
          </cell>
          <cell r="G63">
            <v>11906922376</v>
          </cell>
          <cell r="I63">
            <v>0</v>
          </cell>
          <cell r="J63">
            <v>0</v>
          </cell>
          <cell r="K63">
            <v>11906922376</v>
          </cell>
          <cell r="L63">
            <v>417409179</v>
          </cell>
          <cell r="M63">
            <v>0</v>
          </cell>
          <cell r="N63">
            <v>417409179</v>
          </cell>
          <cell r="P63">
            <v>0</v>
          </cell>
          <cell r="Q63">
            <v>0</v>
          </cell>
          <cell r="R63">
            <v>417409179</v>
          </cell>
          <cell r="Z63">
            <v>11489513197</v>
          </cell>
          <cell r="AA63">
            <v>0</v>
          </cell>
          <cell r="AB63">
            <v>11489513197</v>
          </cell>
          <cell r="AD63">
            <v>0</v>
          </cell>
          <cell r="AE63">
            <v>0</v>
          </cell>
          <cell r="AF63">
            <v>11489513197</v>
          </cell>
        </row>
        <row r="64">
          <cell r="B64" t="str">
            <v>014</v>
          </cell>
          <cell r="D64" t="str">
            <v>FDL MARTIRES..</v>
          </cell>
          <cell r="E64">
            <v>18766438676</v>
          </cell>
          <cell r="F64">
            <v>0</v>
          </cell>
          <cell r="G64">
            <v>18766438676</v>
          </cell>
          <cell r="I64">
            <v>0</v>
          </cell>
          <cell r="J64">
            <v>0</v>
          </cell>
          <cell r="K64">
            <v>18766438676</v>
          </cell>
          <cell r="L64">
            <v>582689372</v>
          </cell>
          <cell r="M64">
            <v>0</v>
          </cell>
          <cell r="N64">
            <v>582689372</v>
          </cell>
          <cell r="P64">
            <v>0</v>
          </cell>
          <cell r="Q64">
            <v>0</v>
          </cell>
          <cell r="R64">
            <v>582689372</v>
          </cell>
          <cell r="Z64">
            <v>18183749304</v>
          </cell>
          <cell r="AA64">
            <v>0</v>
          </cell>
          <cell r="AB64">
            <v>18183749304</v>
          </cell>
          <cell r="AD64">
            <v>0</v>
          </cell>
          <cell r="AE64">
            <v>0</v>
          </cell>
          <cell r="AF64">
            <v>18183749304</v>
          </cell>
        </row>
        <row r="65">
          <cell r="B65" t="str">
            <v>015</v>
          </cell>
          <cell r="D65" t="str">
            <v>FDL ANTONIO NARIÑO..</v>
          </cell>
          <cell r="E65">
            <v>13813975472.67</v>
          </cell>
          <cell r="F65">
            <v>0</v>
          </cell>
          <cell r="G65">
            <v>13813975472.67</v>
          </cell>
          <cell r="I65">
            <v>0</v>
          </cell>
          <cell r="J65">
            <v>0</v>
          </cell>
          <cell r="K65">
            <v>13813975472.67</v>
          </cell>
          <cell r="L65">
            <v>345144632</v>
          </cell>
          <cell r="M65">
            <v>0</v>
          </cell>
          <cell r="N65">
            <v>345144632</v>
          </cell>
          <cell r="P65">
            <v>0</v>
          </cell>
          <cell r="Q65">
            <v>0</v>
          </cell>
          <cell r="R65">
            <v>345144632</v>
          </cell>
          <cell r="Z65">
            <v>13468830840.67</v>
          </cell>
          <cell r="AA65">
            <v>0</v>
          </cell>
          <cell r="AB65">
            <v>13468830840.67</v>
          </cell>
          <cell r="AD65">
            <v>0</v>
          </cell>
          <cell r="AE65">
            <v>0</v>
          </cell>
          <cell r="AF65">
            <v>13468830840.67</v>
          </cell>
        </row>
        <row r="66">
          <cell r="B66" t="str">
            <v>016</v>
          </cell>
          <cell r="D66" t="str">
            <v>FDL PUENTE ARANDA..</v>
          </cell>
          <cell r="E66">
            <v>16833798615.18</v>
          </cell>
          <cell r="F66">
            <v>0</v>
          </cell>
          <cell r="G66">
            <v>16833798615.18</v>
          </cell>
          <cell r="I66">
            <v>0</v>
          </cell>
          <cell r="J66">
            <v>0</v>
          </cell>
          <cell r="K66">
            <v>16833798615.18</v>
          </cell>
          <cell r="L66">
            <v>474730977</v>
          </cell>
          <cell r="M66">
            <v>0</v>
          </cell>
          <cell r="N66">
            <v>474730977</v>
          </cell>
          <cell r="P66">
            <v>0</v>
          </cell>
          <cell r="Q66">
            <v>0</v>
          </cell>
          <cell r="R66">
            <v>474730977</v>
          </cell>
          <cell r="Z66">
            <v>16359067638.18</v>
          </cell>
          <cell r="AA66">
            <v>0</v>
          </cell>
          <cell r="AB66">
            <v>16359067638.18</v>
          </cell>
          <cell r="AD66">
            <v>0</v>
          </cell>
          <cell r="AE66">
            <v>0</v>
          </cell>
          <cell r="AF66">
            <v>16359067638.18</v>
          </cell>
        </row>
        <row r="67">
          <cell r="B67" t="str">
            <v>017</v>
          </cell>
          <cell r="D67" t="str">
            <v>FDL LA CANDELARIA..</v>
          </cell>
          <cell r="E67">
            <v>13161331715</v>
          </cell>
          <cell r="F67">
            <v>0</v>
          </cell>
          <cell r="G67">
            <v>13161331715</v>
          </cell>
          <cell r="I67">
            <v>0</v>
          </cell>
          <cell r="J67">
            <v>0</v>
          </cell>
          <cell r="K67">
            <v>13161331715</v>
          </cell>
          <cell r="L67">
            <v>311689033</v>
          </cell>
          <cell r="M67">
            <v>0</v>
          </cell>
          <cell r="N67">
            <v>311689033</v>
          </cell>
          <cell r="P67">
            <v>0</v>
          </cell>
          <cell r="Q67">
            <v>0</v>
          </cell>
          <cell r="R67">
            <v>311689033</v>
          </cell>
          <cell r="Z67">
            <v>12849642682</v>
          </cell>
          <cell r="AA67">
            <v>0</v>
          </cell>
          <cell r="AB67">
            <v>12849642682</v>
          </cell>
          <cell r="AD67">
            <v>0</v>
          </cell>
          <cell r="AE67">
            <v>0</v>
          </cell>
          <cell r="AF67">
            <v>12849642682</v>
          </cell>
        </row>
        <row r="68">
          <cell r="B68" t="str">
            <v>018</v>
          </cell>
          <cell r="D68" t="str">
            <v>FDL RAFAEL URIBE URIBE..</v>
          </cell>
          <cell r="E68">
            <v>70356371601.199997</v>
          </cell>
          <cell r="F68">
            <v>0</v>
          </cell>
          <cell r="G68">
            <v>70356371601.199997</v>
          </cell>
          <cell r="I68">
            <v>0</v>
          </cell>
          <cell r="J68">
            <v>0</v>
          </cell>
          <cell r="K68">
            <v>70356371601.199997</v>
          </cell>
          <cell r="L68">
            <v>407258463</v>
          </cell>
          <cell r="M68">
            <v>0</v>
          </cell>
          <cell r="N68">
            <v>407258463</v>
          </cell>
          <cell r="P68">
            <v>0</v>
          </cell>
          <cell r="Q68">
            <v>0</v>
          </cell>
          <cell r="R68">
            <v>407258463</v>
          </cell>
          <cell r="Z68">
            <v>69949113138.199997</v>
          </cell>
          <cell r="AA68">
            <v>0</v>
          </cell>
          <cell r="AB68">
            <v>69949113138.199997</v>
          </cell>
          <cell r="AD68">
            <v>0</v>
          </cell>
          <cell r="AE68">
            <v>0</v>
          </cell>
          <cell r="AF68">
            <v>69949113138.199997</v>
          </cell>
        </row>
        <row r="69">
          <cell r="B69" t="str">
            <v>019</v>
          </cell>
          <cell r="D69" t="str">
            <v>FDL CIUDAD BOLIVAR..</v>
          </cell>
          <cell r="E69">
            <v>79596408367.869995</v>
          </cell>
          <cell r="F69">
            <v>0</v>
          </cell>
          <cell r="G69">
            <v>79596408367.869995</v>
          </cell>
          <cell r="I69">
            <v>0</v>
          </cell>
          <cell r="J69">
            <v>0</v>
          </cell>
          <cell r="K69">
            <v>79596408367.869995</v>
          </cell>
          <cell r="L69">
            <v>509998160</v>
          </cell>
          <cell r="M69">
            <v>0</v>
          </cell>
          <cell r="N69">
            <v>509998160</v>
          </cell>
          <cell r="P69">
            <v>0</v>
          </cell>
          <cell r="Q69">
            <v>0</v>
          </cell>
          <cell r="R69">
            <v>509998160</v>
          </cell>
          <cell r="Z69">
            <v>79086410207.869995</v>
          </cell>
          <cell r="AA69">
            <v>0</v>
          </cell>
          <cell r="AB69">
            <v>79086410207.869995</v>
          </cell>
          <cell r="AD69">
            <v>0</v>
          </cell>
          <cell r="AE69">
            <v>0</v>
          </cell>
          <cell r="AF69">
            <v>79086410207.869995</v>
          </cell>
        </row>
        <row r="70">
          <cell r="B70" t="str">
            <v>020</v>
          </cell>
          <cell r="D70" t="str">
            <v>FDL SUMAPAZ..</v>
          </cell>
          <cell r="E70">
            <v>16063737907</v>
          </cell>
          <cell r="F70">
            <v>0</v>
          </cell>
          <cell r="G70">
            <v>16063737907</v>
          </cell>
          <cell r="I70">
            <v>0</v>
          </cell>
          <cell r="J70">
            <v>0</v>
          </cell>
          <cell r="K70">
            <v>16063737907</v>
          </cell>
          <cell r="L70">
            <v>871509839</v>
          </cell>
          <cell r="M70">
            <v>0</v>
          </cell>
          <cell r="N70">
            <v>871509839</v>
          </cell>
          <cell r="P70">
            <v>0</v>
          </cell>
          <cell r="Q70">
            <v>0</v>
          </cell>
          <cell r="R70">
            <v>871509839</v>
          </cell>
          <cell r="Z70">
            <v>15192228068</v>
          </cell>
          <cell r="AA70">
            <v>0</v>
          </cell>
          <cell r="AB70">
            <v>15192228068</v>
          </cell>
          <cell r="AD70">
            <v>0</v>
          </cell>
          <cell r="AE70">
            <v>0</v>
          </cell>
          <cell r="AF70">
            <v>15192228068</v>
          </cell>
        </row>
        <row r="71">
          <cell r="E71">
            <v>642959387257.35999</v>
          </cell>
          <cell r="F71">
            <v>0</v>
          </cell>
          <cell r="G71">
            <v>642959387257.35999</v>
          </cell>
          <cell r="I71">
            <v>0</v>
          </cell>
          <cell r="J71">
            <v>0</v>
          </cell>
          <cell r="K71">
            <v>642959387257.35999</v>
          </cell>
          <cell r="L71">
            <v>11179355628.279999</v>
          </cell>
          <cell r="M71">
            <v>0</v>
          </cell>
          <cell r="N71">
            <v>11179355628.279999</v>
          </cell>
          <cell r="P71">
            <v>0</v>
          </cell>
          <cell r="Q71">
            <v>0</v>
          </cell>
          <cell r="R71">
            <v>11179355628.279999</v>
          </cell>
          <cell r="Z71">
            <v>631780031629.08008</v>
          </cell>
          <cell r="AA71">
            <v>0</v>
          </cell>
          <cell r="AB71">
            <v>631780031629.08008</v>
          </cell>
          <cell r="AD71">
            <v>0</v>
          </cell>
          <cell r="AE71">
            <v>0</v>
          </cell>
          <cell r="AF71">
            <v>631780031629.08008</v>
          </cell>
        </row>
        <row r="74">
          <cell r="D74" t="str">
            <v>CONTRALORIA DE BOGOTA.</v>
          </cell>
          <cell r="E74">
            <v>6362452890</v>
          </cell>
          <cell r="F74">
            <v>0</v>
          </cell>
          <cell r="G74">
            <v>6362452890</v>
          </cell>
          <cell r="I74">
            <v>6110445580</v>
          </cell>
          <cell r="J74">
            <v>96.04</v>
          </cell>
          <cell r="K74">
            <v>252007310</v>
          </cell>
          <cell r="L74">
            <v>1981051943</v>
          </cell>
          <cell r="M74">
            <v>0</v>
          </cell>
          <cell r="N74">
            <v>1981051943</v>
          </cell>
          <cell r="P74">
            <v>1773998957</v>
          </cell>
          <cell r="Q74">
            <v>89.55</v>
          </cell>
          <cell r="R74">
            <v>207052986</v>
          </cell>
          <cell r="Z74">
            <v>4381400947</v>
          </cell>
          <cell r="AA74">
            <v>0</v>
          </cell>
          <cell r="AB74">
            <v>4381400947</v>
          </cell>
          <cell r="AD74">
            <v>4336446623</v>
          </cell>
          <cell r="AE74">
            <v>98.97</v>
          </cell>
          <cell r="AF74">
            <v>44954324</v>
          </cell>
        </row>
        <row r="75">
          <cell r="E75">
            <v>34621434</v>
          </cell>
          <cell r="F75">
            <v>0</v>
          </cell>
          <cell r="G75">
            <v>34621434</v>
          </cell>
          <cell r="I75">
            <v>30038360</v>
          </cell>
          <cell r="J75">
            <v>86.76</v>
          </cell>
          <cell r="K75">
            <v>4583074</v>
          </cell>
          <cell r="L75">
            <v>34621434</v>
          </cell>
          <cell r="M75">
            <v>0</v>
          </cell>
          <cell r="N75">
            <v>34621434</v>
          </cell>
          <cell r="P75">
            <v>30038360</v>
          </cell>
          <cell r="Q75">
            <v>86.76</v>
          </cell>
          <cell r="R75">
            <v>4583074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H79"/>
  <sheetViews>
    <sheetView tabSelected="1" zoomScale="130" zoomScaleNormal="130" workbookViewId="0">
      <pane xSplit="2" ySplit="6" topLeftCell="L65" activePane="bottomRight" state="frozen"/>
      <selection pane="topRight" activeCell="C1" sqref="C1"/>
      <selection pane="bottomLeft" activeCell="A7" sqref="A7"/>
      <selection pane="bottomRight" activeCell="U79" sqref="U79"/>
    </sheetView>
  </sheetViews>
  <sheetFormatPr baseColWidth="10" defaultRowHeight="12.75" x14ac:dyDescent="0.2"/>
  <cols>
    <col min="1" max="1" width="7.375" style="1" bestFit="1" customWidth="1"/>
    <col min="2" max="2" width="43.75" style="1" bestFit="1" customWidth="1"/>
    <col min="3" max="3" width="15.875" style="1" bestFit="1" customWidth="1"/>
    <col min="4" max="4" width="13.625" style="1" bestFit="1" customWidth="1"/>
    <col min="5" max="5" width="15.875" style="1" bestFit="1" customWidth="1"/>
    <col min="6" max="6" width="5.875" style="1" customWidth="1"/>
    <col min="7" max="7" width="15.875" style="1" bestFit="1" customWidth="1"/>
    <col min="8" max="8" width="6.5" style="1" customWidth="1"/>
    <col min="9" max="9" width="15.25" style="1" customWidth="1"/>
    <col min="10" max="10" width="14.125" style="1" bestFit="1" customWidth="1"/>
    <col min="11" max="11" width="13.25" style="1" bestFit="1" customWidth="1"/>
    <col min="12" max="12" width="13.875" style="1" customWidth="1"/>
    <col min="13" max="13" width="7.375" style="1" customWidth="1"/>
    <col min="14" max="14" width="14.125" style="1" bestFit="1" customWidth="1"/>
    <col min="15" max="15" width="10.5" style="1" customWidth="1"/>
    <col min="16" max="16" width="13.875" style="1" customWidth="1"/>
    <col min="17" max="17" width="15.625" style="1" bestFit="1" customWidth="1"/>
    <col min="18" max="18" width="13.25" style="1" bestFit="1" customWidth="1"/>
    <col min="19" max="19" width="15.375" style="1" customWidth="1"/>
    <col min="20" max="20" width="7" style="1" bestFit="1" customWidth="1"/>
    <col min="21" max="21" width="15.625" style="1" bestFit="1" customWidth="1"/>
    <col min="22" max="22" width="6.5" style="1" customWidth="1"/>
    <col min="23" max="23" width="15.25" style="1" customWidth="1"/>
    <col min="24" max="24" width="15.375" style="1" bestFit="1" customWidth="1"/>
    <col min="25" max="25" width="13.125" style="1" bestFit="1" customWidth="1"/>
    <col min="26" max="26" width="15.375" style="1" bestFit="1" customWidth="1"/>
    <col min="27" max="27" width="8" style="1" customWidth="1"/>
    <col min="28" max="28" width="15.375" style="1" bestFit="1" customWidth="1"/>
    <col min="29" max="29" width="6.875" style="1" customWidth="1"/>
    <col min="30" max="30" width="15" style="1" bestFit="1" customWidth="1"/>
    <col min="31" max="31" width="13.875" style="1" bestFit="1" customWidth="1"/>
    <col min="32" max="32" width="11.75" style="1" bestFit="1" customWidth="1"/>
    <col min="33" max="16384" width="11" style="1"/>
  </cols>
  <sheetData>
    <row r="1" spans="1:32" ht="15.75" x14ac:dyDescent="0.25">
      <c r="A1" s="61" t="s">
        <v>19</v>
      </c>
      <c r="B1" s="61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</row>
    <row r="2" spans="1:32" ht="15.75" x14ac:dyDescent="0.25">
      <c r="A2" s="61"/>
      <c r="B2" s="61"/>
      <c r="C2" s="57" t="s">
        <v>22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</row>
    <row r="3" spans="1:32" ht="15.75" customHeight="1" x14ac:dyDescent="0.25">
      <c r="A3" s="61" t="s">
        <v>20</v>
      </c>
      <c r="B3" s="61"/>
      <c r="C3" s="56" t="s">
        <v>23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1:32" ht="13.5" thickBot="1" x14ac:dyDescent="0.25">
      <c r="A4" s="62"/>
      <c r="B4" s="62"/>
    </row>
    <row r="5" spans="1:32" s="2" customFormat="1" ht="24" customHeight="1" x14ac:dyDescent="0.2">
      <c r="A5" s="54" t="s">
        <v>1</v>
      </c>
      <c r="B5" s="55"/>
      <c r="C5" s="63" t="s">
        <v>24</v>
      </c>
      <c r="D5" s="59"/>
      <c r="E5" s="59"/>
      <c r="F5" s="59"/>
      <c r="G5" s="59"/>
      <c r="H5" s="59"/>
      <c r="I5" s="64"/>
      <c r="J5" s="63" t="s">
        <v>2</v>
      </c>
      <c r="K5" s="59"/>
      <c r="L5" s="59"/>
      <c r="M5" s="59"/>
      <c r="N5" s="59"/>
      <c r="O5" s="59"/>
      <c r="P5" s="60"/>
      <c r="Q5" s="63" t="s">
        <v>3</v>
      </c>
      <c r="R5" s="59"/>
      <c r="S5" s="59"/>
      <c r="T5" s="59"/>
      <c r="U5" s="59"/>
      <c r="V5" s="59"/>
      <c r="W5" s="60"/>
      <c r="X5" s="58" t="s">
        <v>25</v>
      </c>
      <c r="Y5" s="59"/>
      <c r="Z5" s="59"/>
      <c r="AA5" s="59"/>
      <c r="AB5" s="59"/>
      <c r="AC5" s="59"/>
      <c r="AD5" s="60"/>
    </row>
    <row r="6" spans="1:32" s="3" customFormat="1" ht="39" thickBot="1" x14ac:dyDescent="0.3">
      <c r="A6" s="34" t="s">
        <v>4</v>
      </c>
      <c r="B6" s="35" t="s">
        <v>5</v>
      </c>
      <c r="C6" s="34" t="s">
        <v>6</v>
      </c>
      <c r="D6" s="37" t="s">
        <v>7</v>
      </c>
      <c r="E6" s="37" t="s">
        <v>8</v>
      </c>
      <c r="F6" s="37" t="s">
        <v>9</v>
      </c>
      <c r="G6" s="37" t="s">
        <v>10</v>
      </c>
      <c r="H6" s="37" t="s">
        <v>11</v>
      </c>
      <c r="I6" s="35" t="s">
        <v>12</v>
      </c>
      <c r="J6" s="34" t="s">
        <v>6</v>
      </c>
      <c r="K6" s="37" t="s">
        <v>7</v>
      </c>
      <c r="L6" s="37" t="s">
        <v>8</v>
      </c>
      <c r="M6" s="37" t="s">
        <v>9</v>
      </c>
      <c r="N6" s="37" t="s">
        <v>10</v>
      </c>
      <c r="O6" s="37" t="s">
        <v>11</v>
      </c>
      <c r="P6" s="38" t="s">
        <v>12</v>
      </c>
      <c r="Q6" s="34" t="s">
        <v>6</v>
      </c>
      <c r="R6" s="37" t="s">
        <v>7</v>
      </c>
      <c r="S6" s="37" t="s">
        <v>8</v>
      </c>
      <c r="T6" s="37" t="s">
        <v>9</v>
      </c>
      <c r="U6" s="37" t="s">
        <v>10</v>
      </c>
      <c r="V6" s="37" t="s">
        <v>11</v>
      </c>
      <c r="W6" s="38" t="s">
        <v>12</v>
      </c>
      <c r="X6" s="36" t="s">
        <v>6</v>
      </c>
      <c r="Y6" s="37" t="s">
        <v>7</v>
      </c>
      <c r="Z6" s="37" t="s">
        <v>8</v>
      </c>
      <c r="AA6" s="37" t="s">
        <v>9</v>
      </c>
      <c r="AB6" s="37" t="s">
        <v>10</v>
      </c>
      <c r="AC6" s="37" t="s">
        <v>11</v>
      </c>
      <c r="AD6" s="38" t="s">
        <v>12</v>
      </c>
    </row>
    <row r="7" spans="1:32" x14ac:dyDescent="0.2">
      <c r="A7" s="39">
        <v>102</v>
      </c>
      <c r="B7" s="40" t="str">
        <f>[1]RESERVAS!D6</f>
        <v>PERSONERÍA DE BOGOTÁ.</v>
      </c>
      <c r="C7" s="41">
        <f>[1]RESERVAS!E6</f>
        <v>42335437091</v>
      </c>
      <c r="D7" s="41">
        <f>[1]RESERVAS!F6</f>
        <v>551383394</v>
      </c>
      <c r="E7" s="41">
        <f>[1]RESERVAS!G6</f>
        <v>41784053697</v>
      </c>
      <c r="F7" s="88">
        <f>(E7/$E$53)*100</f>
        <v>1.8982872319432809</v>
      </c>
      <c r="G7" s="41">
        <f>[1]RESERVAS!I6</f>
        <v>40479521778.919998</v>
      </c>
      <c r="H7" s="41">
        <f>[1]RESERVAS!J6</f>
        <v>196.64</v>
      </c>
      <c r="I7" s="72">
        <f>[1]RESERVAS!K6</f>
        <v>1304531918.0799999</v>
      </c>
      <c r="J7" s="67">
        <f>[1]RESERVAS!L6</f>
        <v>1878216902</v>
      </c>
      <c r="K7" s="40">
        <f>[1]RESERVAS!M6</f>
        <v>28999610</v>
      </c>
      <c r="L7" s="40">
        <f>[1]RESERVAS!N6</f>
        <v>1849217292</v>
      </c>
      <c r="M7" s="89">
        <f>(L7/$L$53)*100</f>
        <v>1.8959965201035953</v>
      </c>
      <c r="N7" s="40">
        <f>[1]RESERVAS!P6</f>
        <v>1849216746</v>
      </c>
      <c r="O7" s="40">
        <f>[1]RESERVAS!Q6</f>
        <v>100</v>
      </c>
      <c r="P7" s="42">
        <f>[1]RESERVAS!R6</f>
        <v>546</v>
      </c>
      <c r="Q7" s="67">
        <f>[1]RESERVAS!S6</f>
        <v>0</v>
      </c>
      <c r="R7" s="40">
        <f>[1]RESERVAS!T6</f>
        <v>0</v>
      </c>
      <c r="S7" s="40">
        <f>[1]RESERVAS!U6</f>
        <v>0</v>
      </c>
      <c r="T7" s="40">
        <f>[1]RESERVAS!V6</f>
        <v>0</v>
      </c>
      <c r="U7" s="40">
        <f>[1]RESERVAS!W6</f>
        <v>0</v>
      </c>
      <c r="V7" s="40">
        <f>[1]RESERVAS!X6</f>
        <v>0</v>
      </c>
      <c r="W7" s="42">
        <f>[1]RESERVAS!Y6</f>
        <v>0</v>
      </c>
      <c r="X7" s="40">
        <f>[1]RESERVAS!Z6</f>
        <v>1147665227</v>
      </c>
      <c r="Y7" s="40">
        <f>[1]RESERVAS!AA6</f>
        <v>10023333</v>
      </c>
      <c r="Z7" s="40">
        <f>[1]RESERVAS!AB6</f>
        <v>1137641894</v>
      </c>
      <c r="AA7" s="89">
        <f>Z7/$Z$53*100</f>
        <v>5.4450610449141644E-2</v>
      </c>
      <c r="AB7" s="40">
        <f>[1]RESERVAS!AD6</f>
        <v>1137641894</v>
      </c>
      <c r="AC7" s="40">
        <f>[1]RESERVAS!AE6</f>
        <v>100</v>
      </c>
      <c r="AD7" s="42">
        <f>[1]RESERVAS!AF6</f>
        <v>0</v>
      </c>
      <c r="AE7" s="8"/>
      <c r="AF7" s="8"/>
    </row>
    <row r="8" spans="1:32" x14ac:dyDescent="0.2">
      <c r="A8" s="4">
        <v>104</v>
      </c>
      <c r="B8" s="43" t="str">
        <f>[1]RESERVAS!D7</f>
        <v>SECRETARÍA GENERAL DE LA ALCALDÍA MAYOR DE BOGOTÁ, D.C..</v>
      </c>
      <c r="C8" s="11">
        <f>[1]RESERVAS!E7</f>
        <v>0</v>
      </c>
      <c r="D8" s="11">
        <f>[1]RESERVAS!F7</f>
        <v>0</v>
      </c>
      <c r="E8" s="11">
        <f>[1]RESERVAS!G7</f>
        <v>0</v>
      </c>
      <c r="F8" s="88">
        <f t="shared" ref="F8:F48" si="0">(E8/$E$53)*100</f>
        <v>0</v>
      </c>
      <c r="G8" s="11">
        <f>[1]RESERVAS!I7</f>
        <v>0</v>
      </c>
      <c r="H8" s="11">
        <f>[1]RESERVAS!J7</f>
        <v>0</v>
      </c>
      <c r="I8" s="73">
        <f>[1]RESERVAS!K7</f>
        <v>0</v>
      </c>
      <c r="J8" s="52">
        <f>[1]RESERVAS!L7</f>
        <v>6098954099</v>
      </c>
      <c r="K8" s="43">
        <f>[1]RESERVAS!M7</f>
        <v>187308165</v>
      </c>
      <c r="L8" s="43">
        <f>[1]RESERVAS!N7</f>
        <v>5911645934</v>
      </c>
      <c r="M8" s="89">
        <f t="shared" ref="M8:M48" si="1">(L8/$L$53)*100</f>
        <v>6.0611914929835997</v>
      </c>
      <c r="N8" s="43">
        <f>[1]RESERVAS!P7</f>
        <v>5833469662.9200001</v>
      </c>
      <c r="O8" s="43">
        <f>[1]RESERVAS!Q7</f>
        <v>98.68</v>
      </c>
      <c r="P8" s="10">
        <f>[1]RESERVAS!R7</f>
        <v>78176271.079999998</v>
      </c>
      <c r="Q8" s="52">
        <f>[1]RESERVAS!S7</f>
        <v>0</v>
      </c>
      <c r="R8" s="43">
        <f>[1]RESERVAS!T7</f>
        <v>0</v>
      </c>
      <c r="S8" s="43">
        <f>[1]RESERVAS!U7</f>
        <v>0</v>
      </c>
      <c r="T8" s="43">
        <f>[1]RESERVAS!V7</f>
        <v>0</v>
      </c>
      <c r="U8" s="43">
        <f>[1]RESERVAS!W7</f>
        <v>0</v>
      </c>
      <c r="V8" s="43">
        <f>[1]RESERVAS!X7</f>
        <v>0</v>
      </c>
      <c r="W8" s="10">
        <f>[1]RESERVAS!Y7</f>
        <v>0</v>
      </c>
      <c r="X8" s="43">
        <f>[1]RESERVAS!Z7</f>
        <v>33210600863</v>
      </c>
      <c r="Y8" s="43">
        <f>[1]RESERVAS!AA7</f>
        <v>325052286</v>
      </c>
      <c r="Z8" s="43">
        <f>[1]RESERVAS!AB7</f>
        <v>32885548577</v>
      </c>
      <c r="AA8" s="89">
        <f t="shared" ref="AA8:AA48" si="2">Z8/$Z$53*100</f>
        <v>1.573991081390812</v>
      </c>
      <c r="AB8" s="43">
        <f>[1]RESERVAS!AD7</f>
        <v>31659193476</v>
      </c>
      <c r="AC8" s="43">
        <f>[1]RESERVAS!AE7</f>
        <v>96.27</v>
      </c>
      <c r="AD8" s="10">
        <f>[1]RESERVAS!AF7</f>
        <v>1226355101</v>
      </c>
    </row>
    <row r="9" spans="1:32" x14ac:dyDescent="0.2">
      <c r="A9" s="4">
        <v>105</v>
      </c>
      <c r="B9" s="43" t="str">
        <f>[1]RESERVAS!D8</f>
        <v>VEEDURÍA DISTRITAL.</v>
      </c>
      <c r="C9" s="11">
        <f>[1]RESERVAS!E8</f>
        <v>808883125</v>
      </c>
      <c r="D9" s="11">
        <f>[1]RESERVAS!F8</f>
        <v>25399229</v>
      </c>
      <c r="E9" s="11">
        <f>[1]RESERVAS!G8</f>
        <v>783483896</v>
      </c>
      <c r="F9" s="88">
        <f t="shared" si="0"/>
        <v>3.5594379784093577E-2</v>
      </c>
      <c r="G9" s="11">
        <f>[1]RESERVAS!I8</f>
        <v>783483896</v>
      </c>
      <c r="H9" s="11">
        <f>[1]RESERVAS!J8</f>
        <v>100</v>
      </c>
      <c r="I9" s="73">
        <f>[1]RESERVAS!K8</f>
        <v>0</v>
      </c>
      <c r="J9" s="52">
        <f>[1]RESERVAS!L8</f>
        <v>659807955</v>
      </c>
      <c r="K9" s="43">
        <f>[1]RESERVAS!M8</f>
        <v>24915978</v>
      </c>
      <c r="L9" s="43">
        <f>[1]RESERVAS!N8</f>
        <v>634891977</v>
      </c>
      <c r="M9" s="89">
        <f t="shared" si="1"/>
        <v>0.65095269454883076</v>
      </c>
      <c r="N9" s="43">
        <f>[1]RESERVAS!P8</f>
        <v>634891977</v>
      </c>
      <c r="O9" s="43">
        <f>[1]RESERVAS!Q8</f>
        <v>100</v>
      </c>
      <c r="P9" s="10">
        <f>[1]RESERVAS!R8</f>
        <v>0</v>
      </c>
      <c r="Q9" s="52">
        <f>[1]RESERVAS!S8</f>
        <v>0</v>
      </c>
      <c r="R9" s="43">
        <f>[1]RESERVAS!T8</f>
        <v>0</v>
      </c>
      <c r="S9" s="43">
        <f>[1]RESERVAS!U8</f>
        <v>0</v>
      </c>
      <c r="T9" s="43">
        <f>[1]RESERVAS!V8</f>
        <v>0</v>
      </c>
      <c r="U9" s="43">
        <f>[1]RESERVAS!W8</f>
        <v>0</v>
      </c>
      <c r="V9" s="43">
        <f>[1]RESERVAS!X8</f>
        <v>0</v>
      </c>
      <c r="W9" s="10">
        <f>[1]RESERVAS!Y8</f>
        <v>0</v>
      </c>
      <c r="X9" s="43">
        <f>[1]RESERVAS!Z8</f>
        <v>149075170</v>
      </c>
      <c r="Y9" s="43">
        <f>[1]RESERVAS!AA8</f>
        <v>483251</v>
      </c>
      <c r="Z9" s="43">
        <f>[1]RESERVAS!AB8</f>
        <v>148591919</v>
      </c>
      <c r="AA9" s="89">
        <f t="shared" si="2"/>
        <v>7.1120101501460781E-3</v>
      </c>
      <c r="AB9" s="43">
        <f>[1]RESERVAS!AD8</f>
        <v>148591919</v>
      </c>
      <c r="AC9" s="43">
        <f>[1]RESERVAS!AE8</f>
        <v>100</v>
      </c>
      <c r="AD9" s="10">
        <f>[1]RESERVAS!AF8</f>
        <v>0</v>
      </c>
    </row>
    <row r="10" spans="1:32" x14ac:dyDescent="0.2">
      <c r="A10" s="4">
        <v>110</v>
      </c>
      <c r="B10" s="43" t="str">
        <f>[1]RESERVAS!D9</f>
        <v>SECRETARIA DE GOBIERNO.</v>
      </c>
      <c r="C10" s="11">
        <f>[1]RESERVAS!E9</f>
        <v>19190215128</v>
      </c>
      <c r="D10" s="11">
        <f>[1]RESERVAS!F9</f>
        <v>204712978</v>
      </c>
      <c r="E10" s="11">
        <f>[1]RESERVAS!G9</f>
        <v>18985502150</v>
      </c>
      <c r="F10" s="88">
        <f t="shared" si="0"/>
        <v>0.86252847999676707</v>
      </c>
      <c r="G10" s="11">
        <f>[1]RESERVAS!I9</f>
        <v>16183415305.440001</v>
      </c>
      <c r="H10" s="11">
        <f>[1]RESERVAS!J9</f>
        <v>85.24</v>
      </c>
      <c r="I10" s="73">
        <f>[1]RESERVAS!K9</f>
        <v>2802086844.5599999</v>
      </c>
      <c r="J10" s="52">
        <f>[1]RESERVAS!L9</f>
        <v>4271858485</v>
      </c>
      <c r="K10" s="43">
        <f>[1]RESERVAS!M9</f>
        <v>0</v>
      </c>
      <c r="L10" s="43">
        <f>[1]RESERVAS!N9</f>
        <v>4271858485</v>
      </c>
      <c r="M10" s="89">
        <f t="shared" si="1"/>
        <v>4.3799227148558471</v>
      </c>
      <c r="N10" s="43">
        <f>[1]RESERVAS!P9</f>
        <v>4162424447.4400001</v>
      </c>
      <c r="O10" s="43">
        <f>[1]RESERVAS!Q9</f>
        <v>97.44</v>
      </c>
      <c r="P10" s="10">
        <f>[1]RESERVAS!R9</f>
        <v>109434037.56</v>
      </c>
      <c r="Q10" s="52">
        <f>[1]RESERVAS!S9</f>
        <v>0</v>
      </c>
      <c r="R10" s="43">
        <f>[1]RESERVAS!T9</f>
        <v>0</v>
      </c>
      <c r="S10" s="43">
        <f>[1]RESERVAS!U9</f>
        <v>0</v>
      </c>
      <c r="T10" s="43">
        <f>[1]RESERVAS!V9</f>
        <v>0</v>
      </c>
      <c r="U10" s="43">
        <f>[1]RESERVAS!W9</f>
        <v>0</v>
      </c>
      <c r="V10" s="43">
        <f>[1]RESERVAS!X9</f>
        <v>0</v>
      </c>
      <c r="W10" s="10">
        <f>[1]RESERVAS!Y9</f>
        <v>0</v>
      </c>
      <c r="X10" s="43">
        <f>[1]RESERVAS!Z9</f>
        <v>14918356643</v>
      </c>
      <c r="Y10" s="43">
        <f>[1]RESERVAS!AA9</f>
        <v>204712978</v>
      </c>
      <c r="Z10" s="43">
        <f>[1]RESERVAS!AB9</f>
        <v>14713643665</v>
      </c>
      <c r="AA10" s="89">
        <f t="shared" si="2"/>
        <v>0.70423468379268028</v>
      </c>
      <c r="AB10" s="43">
        <f>[1]RESERVAS!AD9</f>
        <v>12020990858</v>
      </c>
      <c r="AC10" s="43">
        <f>[1]RESERVAS!AE9</f>
        <v>81.7</v>
      </c>
      <c r="AD10" s="10">
        <f>[1]RESERVAS!AF9</f>
        <v>2692652807</v>
      </c>
    </row>
    <row r="11" spans="1:32" s="31" customFormat="1" x14ac:dyDescent="0.2">
      <c r="A11" s="32" t="s">
        <v>16</v>
      </c>
      <c r="B11" s="44" t="str">
        <f>[1]RESERVAS!D10</f>
        <v>SECRETARIA DISTRITAL DE HACIENDA.</v>
      </c>
      <c r="C11" s="33">
        <f>[1]RESERVAS!E10</f>
        <v>26652154627.389999</v>
      </c>
      <c r="D11" s="33">
        <f>[1]RESERVAS!F10</f>
        <v>170129429</v>
      </c>
      <c r="E11" s="33">
        <f>[1]RESERVAS!G10</f>
        <v>26482025198.389999</v>
      </c>
      <c r="F11" s="88">
        <f t="shared" si="0"/>
        <v>1.2031022809477498</v>
      </c>
      <c r="G11" s="33">
        <f>[1]RESERVAS!I10</f>
        <v>24571119342</v>
      </c>
      <c r="H11" s="33">
        <f>[1]RESERVAS!J10</f>
        <v>92.78</v>
      </c>
      <c r="I11" s="74">
        <f>[1]RESERVAS!K10</f>
        <v>1910905856.3900001</v>
      </c>
      <c r="J11" s="68">
        <f>[1]RESERVAS!L10</f>
        <v>12341444773.389999</v>
      </c>
      <c r="K11" s="44">
        <f>[1]RESERVAS!M10</f>
        <v>161926096</v>
      </c>
      <c r="L11" s="44">
        <f>[1]RESERVAS!N10</f>
        <v>12179518677.389999</v>
      </c>
      <c r="M11" s="89">
        <f t="shared" si="1"/>
        <v>12.487621183713323</v>
      </c>
      <c r="N11" s="44">
        <f>[1]RESERVAS!P10</f>
        <v>10378577992</v>
      </c>
      <c r="O11" s="44">
        <f>[1]RESERVAS!Q10</f>
        <v>85.21</v>
      </c>
      <c r="P11" s="45">
        <f>[1]RESERVAS!R10</f>
        <v>1800940685.3900001</v>
      </c>
      <c r="Q11" s="68">
        <v>16987105098</v>
      </c>
      <c r="R11" s="44">
        <v>8203333</v>
      </c>
      <c r="S11" s="44">
        <v>16978901765</v>
      </c>
      <c r="T11" s="90">
        <f>S11/S28*100</f>
        <v>100</v>
      </c>
      <c r="U11" s="44">
        <v>16704648801</v>
      </c>
      <c r="V11" s="44">
        <v>193.09</v>
      </c>
      <c r="W11" s="45">
        <v>274252964</v>
      </c>
      <c r="X11" s="44"/>
      <c r="Y11" s="44"/>
      <c r="Z11" s="44"/>
      <c r="AA11" s="89">
        <f t="shared" si="2"/>
        <v>0</v>
      </c>
      <c r="AB11" s="44"/>
      <c r="AC11" s="44"/>
      <c r="AD11" s="45"/>
      <c r="AE11" s="30"/>
    </row>
    <row r="12" spans="1:32" s="31" customFormat="1" ht="2.25" customHeight="1" x14ac:dyDescent="0.2">
      <c r="A12" s="32"/>
      <c r="B12" s="44"/>
      <c r="C12" s="33"/>
      <c r="D12" s="33"/>
      <c r="E12" s="33"/>
      <c r="F12" s="88">
        <f t="shared" si="0"/>
        <v>0</v>
      </c>
      <c r="G12" s="33"/>
      <c r="H12" s="33"/>
      <c r="I12" s="74"/>
      <c r="J12" s="68"/>
      <c r="K12" s="44"/>
      <c r="L12" s="44"/>
      <c r="M12" s="89">
        <f t="shared" si="1"/>
        <v>0</v>
      </c>
      <c r="N12" s="44"/>
      <c r="O12" s="44"/>
      <c r="P12" s="45"/>
      <c r="Q12" s="68"/>
      <c r="R12" s="44"/>
      <c r="S12" s="44"/>
      <c r="T12" s="44"/>
      <c r="U12" s="44"/>
      <c r="V12" s="44"/>
      <c r="W12" s="45"/>
      <c r="X12" s="44"/>
      <c r="Y12" s="44"/>
      <c r="Z12" s="44"/>
      <c r="AA12" s="89">
        <f t="shared" si="2"/>
        <v>0</v>
      </c>
      <c r="AB12" s="44"/>
      <c r="AC12" s="44"/>
      <c r="AD12" s="45"/>
    </row>
    <row r="13" spans="1:32" s="31" customFormat="1" ht="2.25" customHeight="1" x14ac:dyDescent="0.2">
      <c r="A13" s="32"/>
      <c r="B13" s="44"/>
      <c r="C13" s="33"/>
      <c r="D13" s="33"/>
      <c r="E13" s="33"/>
      <c r="F13" s="88">
        <f t="shared" si="0"/>
        <v>0</v>
      </c>
      <c r="G13" s="33"/>
      <c r="H13" s="33"/>
      <c r="I13" s="74"/>
      <c r="J13" s="68"/>
      <c r="K13" s="44"/>
      <c r="L13" s="44"/>
      <c r="M13" s="89">
        <f t="shared" si="1"/>
        <v>0</v>
      </c>
      <c r="N13" s="44"/>
      <c r="O13" s="44"/>
      <c r="P13" s="45"/>
      <c r="Q13" s="68"/>
      <c r="R13" s="44"/>
      <c r="S13" s="44"/>
      <c r="T13" s="44"/>
      <c r="U13" s="44"/>
      <c r="V13" s="44"/>
      <c r="W13" s="45"/>
      <c r="X13" s="44"/>
      <c r="Y13" s="44"/>
      <c r="Z13" s="44"/>
      <c r="AA13" s="89">
        <f t="shared" si="2"/>
        <v>0</v>
      </c>
      <c r="AB13" s="44"/>
      <c r="AC13" s="44"/>
      <c r="AD13" s="45"/>
    </row>
    <row r="14" spans="1:32" x14ac:dyDescent="0.2">
      <c r="A14" s="4">
        <v>112</v>
      </c>
      <c r="B14" s="43" t="str">
        <f>[1]RESERVAS!D13</f>
        <v>SECRETARIA DE EDUCACION DEL DISTRITO</v>
      </c>
      <c r="C14" s="11">
        <f>[1]RESERVAS!E13</f>
        <v>276450070936</v>
      </c>
      <c r="D14" s="11">
        <f>[1]RESERVAS!F13</f>
        <v>12215197033</v>
      </c>
      <c r="E14" s="11">
        <f>[1]RESERVAS!G13</f>
        <v>264234873903</v>
      </c>
      <c r="F14" s="88">
        <f t="shared" si="0"/>
        <v>12.004428555485536</v>
      </c>
      <c r="G14" s="11">
        <f>[1]RESERVAS!I13</f>
        <v>179203242762</v>
      </c>
      <c r="H14" s="11">
        <v>4</v>
      </c>
      <c r="I14" s="73">
        <f>[1]RESERVAS!K13</f>
        <v>85031631141</v>
      </c>
      <c r="J14" s="52">
        <f>[1]RESERVAS!L13</f>
        <v>3313041601</v>
      </c>
      <c r="K14" s="43">
        <f>[1]RESERVAS!M13</f>
        <v>164956050</v>
      </c>
      <c r="L14" s="43">
        <f>[1]RESERVAS!N13</f>
        <v>3148085551</v>
      </c>
      <c r="M14" s="89">
        <f t="shared" si="1"/>
        <v>3.2277219532318808</v>
      </c>
      <c r="N14" s="43">
        <f>[1]RESERVAS!P13</f>
        <v>3116947639</v>
      </c>
      <c r="O14" s="43">
        <f>[1]RESERVAS!Q13</f>
        <v>99.01</v>
      </c>
      <c r="P14" s="10">
        <f>[1]RESERVAS!R13</f>
        <v>31137912</v>
      </c>
      <c r="Q14" s="52">
        <f>[1]RESERVAS!S13</f>
        <v>0</v>
      </c>
      <c r="R14" s="43">
        <f>[1]RESERVAS!T13</f>
        <v>0</v>
      </c>
      <c r="S14" s="43">
        <f>[1]RESERVAS!U13</f>
        <v>0</v>
      </c>
      <c r="T14" s="43">
        <f>[1]RESERVAS!V13</f>
        <v>0</v>
      </c>
      <c r="U14" s="43">
        <f>[1]RESERVAS!W13</f>
        <v>0</v>
      </c>
      <c r="V14" s="43">
        <f>[1]RESERVAS!X13</f>
        <v>0</v>
      </c>
      <c r="W14" s="10">
        <f>[1]RESERVAS!Y13</f>
        <v>0</v>
      </c>
      <c r="X14" s="43">
        <f>[1]RESERVAS!Z13</f>
        <v>273137029335</v>
      </c>
      <c r="Y14" s="43">
        <f>[1]RESERVAS!AA13</f>
        <v>12050240983</v>
      </c>
      <c r="Z14" s="43">
        <f>[1]RESERVAS!AB13</f>
        <v>261086788352</v>
      </c>
      <c r="AA14" s="89">
        <f t="shared" si="2"/>
        <v>12.496318112887856</v>
      </c>
      <c r="AB14" s="43">
        <f>[1]RESERVAS!AD13</f>
        <v>176086295123</v>
      </c>
      <c r="AC14" s="43">
        <f>[1]RESERVAS!AE13</f>
        <v>67.44</v>
      </c>
      <c r="AD14" s="10">
        <f>[1]RESERVAS!AF13</f>
        <v>85000493229</v>
      </c>
    </row>
    <row r="15" spans="1:32" x14ac:dyDescent="0.2">
      <c r="A15" s="7" t="s">
        <v>17</v>
      </c>
      <c r="B15" s="43" t="str">
        <f>[1]RESERVAS!D14</f>
        <v>SECRETARIA DISTRITAL DE MOVILIDAD.</v>
      </c>
      <c r="C15" s="11">
        <f>[1]RESERVAS!E14</f>
        <v>24508869650.040001</v>
      </c>
      <c r="D15" s="11">
        <f>[1]RESERVAS!F14</f>
        <v>207664726</v>
      </c>
      <c r="E15" s="11">
        <f>[1]RESERVAS!G14</f>
        <v>24301204924.040001</v>
      </c>
      <c r="F15" s="88">
        <f t="shared" si="0"/>
        <v>1.1040256496572136</v>
      </c>
      <c r="G15" s="11">
        <f>[1]RESERVAS!I14</f>
        <v>22870918536</v>
      </c>
      <c r="H15" s="11">
        <f>[1]RESERVAS!J14</f>
        <v>94.11</v>
      </c>
      <c r="I15" s="73">
        <f>[1]RESERVAS!K14</f>
        <v>1430286388.04</v>
      </c>
      <c r="J15" s="52">
        <f>[1]RESERVAS!L14</f>
        <v>2177406688</v>
      </c>
      <c r="K15" s="43">
        <f>[1]RESERVAS!M14</f>
        <v>10708414</v>
      </c>
      <c r="L15" s="43">
        <f>[1]RESERVAS!N14</f>
        <v>2166698274</v>
      </c>
      <c r="M15" s="89">
        <f t="shared" si="1"/>
        <v>2.2215087461006</v>
      </c>
      <c r="N15" s="43">
        <f>[1]RESERVAS!P14</f>
        <v>2145194873</v>
      </c>
      <c r="O15" s="43">
        <f>[1]RESERVAS!Q14</f>
        <v>99.01</v>
      </c>
      <c r="P15" s="10">
        <f>[1]RESERVAS!R14</f>
        <v>21503401</v>
      </c>
      <c r="Q15" s="52">
        <f>[1]RESERVAS!S14</f>
        <v>0</v>
      </c>
      <c r="R15" s="43">
        <f>[1]RESERVAS!T14</f>
        <v>0</v>
      </c>
      <c r="S15" s="43">
        <f>[1]RESERVAS!U14</f>
        <v>0</v>
      </c>
      <c r="T15" s="43">
        <f>[1]RESERVAS!V14</f>
        <v>0</v>
      </c>
      <c r="U15" s="43">
        <f>[1]RESERVAS!W14</f>
        <v>0</v>
      </c>
      <c r="V15" s="43">
        <f>[1]RESERVAS!X14</f>
        <v>0</v>
      </c>
      <c r="W15" s="10">
        <f>[1]RESERVAS!Y14</f>
        <v>0</v>
      </c>
      <c r="X15" s="43">
        <f>[1]RESERVAS!Z14</f>
        <v>22331462962.040001</v>
      </c>
      <c r="Y15" s="43">
        <f>[1]RESERVAS!AA14</f>
        <v>196956312</v>
      </c>
      <c r="Z15" s="43">
        <f>[1]RESERVAS!AB14</f>
        <v>22134506650.040001</v>
      </c>
      <c r="AA15" s="89">
        <f t="shared" si="2"/>
        <v>1.0594172080351179</v>
      </c>
      <c r="AB15" s="43">
        <f>[1]RESERVAS!AD14</f>
        <v>20725723663</v>
      </c>
      <c r="AC15" s="43">
        <f>[1]RESERVAS!AE14</f>
        <v>93.64</v>
      </c>
      <c r="AD15" s="10">
        <f>[1]RESERVAS!AF14</f>
        <v>1408782987.04</v>
      </c>
    </row>
    <row r="16" spans="1:32" x14ac:dyDescent="0.2">
      <c r="A16" s="7" t="s">
        <v>18</v>
      </c>
      <c r="B16" s="43" t="str">
        <f>[1]RESERVAS!D15</f>
        <v>SECRETARIA DISTRITAL DE MOVILIDAD.</v>
      </c>
      <c r="C16" s="11">
        <f>[1]RESERVAS!E15</f>
        <v>49304748534</v>
      </c>
      <c r="D16" s="11">
        <f>[1]RESERVAS!F15</f>
        <v>298171402</v>
      </c>
      <c r="E16" s="11">
        <f>[1]RESERVAS!G15</f>
        <v>49006577132</v>
      </c>
      <c r="F16" s="88">
        <f t="shared" si="0"/>
        <v>2.2264129834199982</v>
      </c>
      <c r="G16" s="11">
        <f>[1]RESERVAS!I15</f>
        <v>48536006160</v>
      </c>
      <c r="H16" s="11">
        <f>[1]RESERVAS!J15</f>
        <v>99.04</v>
      </c>
      <c r="I16" s="73">
        <f>[1]RESERVAS!K15</f>
        <v>470570972</v>
      </c>
      <c r="J16" s="52">
        <f>[1]RESERVAS!L15</f>
        <v>0</v>
      </c>
      <c r="K16" s="43">
        <f>[1]RESERVAS!M15</f>
        <v>0</v>
      </c>
      <c r="L16" s="43">
        <f>[1]RESERVAS!N15</f>
        <v>0</v>
      </c>
      <c r="M16" s="89">
        <f t="shared" si="1"/>
        <v>0</v>
      </c>
      <c r="N16" s="43">
        <f>[1]RESERVAS!P15</f>
        <v>0</v>
      </c>
      <c r="O16" s="43">
        <f>[1]RESERVAS!Q15</f>
        <v>0</v>
      </c>
      <c r="P16" s="10">
        <f>[1]RESERVAS!R15</f>
        <v>0</v>
      </c>
      <c r="Q16" s="52">
        <f>[1]RESERVAS!S15</f>
        <v>0</v>
      </c>
      <c r="R16" s="43">
        <f>[1]RESERVAS!T15</f>
        <v>0</v>
      </c>
      <c r="S16" s="43">
        <f>[1]RESERVAS!U15</f>
        <v>0</v>
      </c>
      <c r="T16" s="43">
        <f>[1]RESERVAS!V15</f>
        <v>0</v>
      </c>
      <c r="U16" s="43">
        <f>[1]RESERVAS!W15</f>
        <v>0</v>
      </c>
      <c r="V16" s="43">
        <f>[1]RESERVAS!X15</f>
        <v>0</v>
      </c>
      <c r="W16" s="10">
        <f>[1]RESERVAS!Y15</f>
        <v>0</v>
      </c>
      <c r="X16" s="43">
        <f>[1]RESERVAS!Z15</f>
        <v>49304748534</v>
      </c>
      <c r="Y16" s="43">
        <f>[1]RESERVAS!AA15</f>
        <v>298171402</v>
      </c>
      <c r="Z16" s="43">
        <f>[1]RESERVAS!AB15</f>
        <v>49006577132</v>
      </c>
      <c r="AA16" s="89">
        <f t="shared" si="2"/>
        <v>2.3455870031983417</v>
      </c>
      <c r="AB16" s="43">
        <f>[1]RESERVAS!AD15</f>
        <v>48536006160</v>
      </c>
      <c r="AC16" s="43">
        <f>[1]RESERVAS!AE15</f>
        <v>99.04</v>
      </c>
      <c r="AD16" s="10">
        <f>[1]RESERVAS!AF15</f>
        <v>470570972</v>
      </c>
    </row>
    <row r="17" spans="1:34" x14ac:dyDescent="0.2">
      <c r="A17" s="4">
        <v>114</v>
      </c>
      <c r="B17" s="43" t="str">
        <f>[1]RESERVAS!D16</f>
        <v>SECRETARIA DISTRITAL DE SALUD.</v>
      </c>
      <c r="C17" s="11">
        <f>[1]RESERVAS!E16</f>
        <v>919267479</v>
      </c>
      <c r="D17" s="11">
        <f>[1]RESERVAS!F16</f>
        <v>0</v>
      </c>
      <c r="E17" s="11">
        <f>[1]RESERVAS!G16</f>
        <v>919267479</v>
      </c>
      <c r="F17" s="88">
        <f t="shared" si="0"/>
        <v>4.176315038221573E-2</v>
      </c>
      <c r="G17" s="11">
        <f>[1]RESERVAS!I16</f>
        <v>904143928</v>
      </c>
      <c r="H17" s="11">
        <f>[1]RESERVAS!J16</f>
        <v>98.35</v>
      </c>
      <c r="I17" s="73">
        <f>[1]RESERVAS!K16</f>
        <v>15123551</v>
      </c>
      <c r="J17" s="52">
        <f>[1]RESERVAS!L16</f>
        <v>919267479</v>
      </c>
      <c r="K17" s="43">
        <f>[1]RESERVAS!M16</f>
        <v>0</v>
      </c>
      <c r="L17" s="43">
        <f>[1]RESERVAS!N16</f>
        <v>919267479</v>
      </c>
      <c r="M17" s="89">
        <f t="shared" si="1"/>
        <v>0.94252197876830424</v>
      </c>
      <c r="N17" s="43">
        <f>[1]RESERVAS!P16</f>
        <v>904143928</v>
      </c>
      <c r="O17" s="43">
        <f>[1]RESERVAS!Q16</f>
        <v>98.35</v>
      </c>
      <c r="P17" s="10">
        <f>[1]RESERVAS!R16</f>
        <v>15123551</v>
      </c>
      <c r="Q17" s="52">
        <f>[1]RESERVAS!S16</f>
        <v>0</v>
      </c>
      <c r="R17" s="43">
        <f>[1]RESERVAS!T16</f>
        <v>0</v>
      </c>
      <c r="S17" s="43">
        <f>[1]RESERVAS!U16</f>
        <v>0</v>
      </c>
      <c r="T17" s="43">
        <f>[1]RESERVAS!V16</f>
        <v>0</v>
      </c>
      <c r="U17" s="43">
        <f>[1]RESERVAS!W16</f>
        <v>0</v>
      </c>
      <c r="V17" s="43">
        <f>[1]RESERVAS!X16</f>
        <v>0</v>
      </c>
      <c r="W17" s="10">
        <f>[1]RESERVAS!Y16</f>
        <v>0</v>
      </c>
      <c r="X17" s="43">
        <f>[1]RESERVAS!Z16</f>
        <v>0</v>
      </c>
      <c r="Y17" s="43">
        <f>[1]RESERVAS!AA16</f>
        <v>0</v>
      </c>
      <c r="Z17" s="43">
        <f>[1]RESERVAS!AB16</f>
        <v>0</v>
      </c>
      <c r="AA17" s="89">
        <f t="shared" si="2"/>
        <v>0</v>
      </c>
      <c r="AB17" s="43">
        <f>[1]RESERVAS!AD16</f>
        <v>0</v>
      </c>
      <c r="AC17" s="43">
        <f>[1]RESERVAS!AE16</f>
        <v>0</v>
      </c>
      <c r="AD17" s="10">
        <f>[1]RESERVAS!AF16</f>
        <v>0</v>
      </c>
    </row>
    <row r="18" spans="1:34" x14ac:dyDescent="0.2">
      <c r="A18" s="4">
        <v>117</v>
      </c>
      <c r="B18" s="43" t="str">
        <f>[1]RESERVAS!D17</f>
        <v>SECRETARIA DISTRITAL DE DESARROLLO ECONOMICO.</v>
      </c>
      <c r="C18" s="11">
        <f>[1]RESERVAS!E17</f>
        <v>8731215964</v>
      </c>
      <c r="D18" s="11">
        <f>[1]RESERVAS!F17</f>
        <v>343190282</v>
      </c>
      <c r="E18" s="11">
        <f>[1]RESERVAS!G17</f>
        <v>8388025682</v>
      </c>
      <c r="F18" s="88">
        <f t="shared" si="0"/>
        <v>0.38107556937435577</v>
      </c>
      <c r="G18" s="11">
        <f>[1]RESERVAS!I17</f>
        <v>7703385682</v>
      </c>
      <c r="H18" s="11">
        <f>[1]RESERVAS!J17</f>
        <v>91.84</v>
      </c>
      <c r="I18" s="73">
        <f>[1]RESERVAS!K17</f>
        <v>684640000</v>
      </c>
      <c r="J18" s="52">
        <f>[1]RESERVAS!L17</f>
        <v>753227711</v>
      </c>
      <c r="K18" s="43">
        <f>[1]RESERVAS!M17</f>
        <v>12047108</v>
      </c>
      <c r="L18" s="43">
        <f>[1]RESERVAS!N17</f>
        <v>741180603</v>
      </c>
      <c r="M18" s="89">
        <f t="shared" si="1"/>
        <v>0.75993007968058979</v>
      </c>
      <c r="N18" s="43">
        <f>[1]RESERVAS!P17</f>
        <v>741180603</v>
      </c>
      <c r="O18" s="43">
        <f>[1]RESERVAS!Q17</f>
        <v>100</v>
      </c>
      <c r="P18" s="10">
        <f>[1]RESERVAS!R17</f>
        <v>0</v>
      </c>
      <c r="Q18" s="52">
        <f>[1]RESERVAS!S17</f>
        <v>0</v>
      </c>
      <c r="R18" s="43">
        <f>[1]RESERVAS!T17</f>
        <v>0</v>
      </c>
      <c r="S18" s="43">
        <f>[1]RESERVAS!U17</f>
        <v>0</v>
      </c>
      <c r="T18" s="43">
        <f>[1]RESERVAS!V17</f>
        <v>0</v>
      </c>
      <c r="U18" s="43">
        <f>[1]RESERVAS!W17</f>
        <v>0</v>
      </c>
      <c r="V18" s="43">
        <f>[1]RESERVAS!X17</f>
        <v>0</v>
      </c>
      <c r="W18" s="10">
        <f>[1]RESERVAS!Y17</f>
        <v>0</v>
      </c>
      <c r="X18" s="43">
        <f>[1]RESERVAS!Z17</f>
        <v>7977988253</v>
      </c>
      <c r="Y18" s="43">
        <f>[1]RESERVAS!AA17</f>
        <v>331143174</v>
      </c>
      <c r="Z18" s="43">
        <f>[1]RESERVAS!AB17</f>
        <v>7646845079</v>
      </c>
      <c r="AA18" s="89">
        <f t="shared" si="2"/>
        <v>0.36599863696788648</v>
      </c>
      <c r="AB18" s="43">
        <f>[1]RESERVAS!AD17</f>
        <v>6962205079</v>
      </c>
      <c r="AC18" s="43">
        <f>[1]RESERVAS!AE17</f>
        <v>91.05</v>
      </c>
      <c r="AD18" s="10">
        <f>[1]RESERVAS!AF17</f>
        <v>684640000</v>
      </c>
    </row>
    <row r="19" spans="1:34" x14ac:dyDescent="0.2">
      <c r="A19" s="4">
        <v>118</v>
      </c>
      <c r="B19" s="43" t="str">
        <f>[1]RESERVAS!D18</f>
        <v>SECRETARIA DISTRITAL DEL HABITAT.</v>
      </c>
      <c r="C19" s="11">
        <f>[1]RESERVAS!E18</f>
        <v>31529243058</v>
      </c>
      <c r="D19" s="11">
        <f>[1]RESERVAS!F18</f>
        <v>2090032114</v>
      </c>
      <c r="E19" s="11">
        <f>[1]RESERVAS!G18</f>
        <v>29439210944</v>
      </c>
      <c r="F19" s="88">
        <f t="shared" si="0"/>
        <v>1.3374498955684726</v>
      </c>
      <c r="G19" s="11">
        <f>[1]RESERVAS!I18</f>
        <v>22977894886</v>
      </c>
      <c r="H19" s="11">
        <f>[1]RESERVAS!J18</f>
        <v>78.05</v>
      </c>
      <c r="I19" s="73">
        <f>[1]RESERVAS!K18</f>
        <v>6461316058</v>
      </c>
      <c r="J19" s="52">
        <f>[1]RESERVAS!L18</f>
        <v>525129018</v>
      </c>
      <c r="K19" s="43">
        <f>[1]RESERVAS!M18</f>
        <v>732716</v>
      </c>
      <c r="L19" s="43">
        <f>[1]RESERVAS!N18</f>
        <v>524396302</v>
      </c>
      <c r="M19" s="89">
        <f t="shared" si="1"/>
        <v>0.53766183565797754</v>
      </c>
      <c r="N19" s="43">
        <f>[1]RESERVAS!P18</f>
        <v>524396302</v>
      </c>
      <c r="O19" s="43">
        <f>[1]RESERVAS!Q18</f>
        <v>100</v>
      </c>
      <c r="P19" s="10">
        <f>[1]RESERVAS!R18</f>
        <v>0</v>
      </c>
      <c r="Q19" s="52">
        <f>[1]RESERVAS!S18</f>
        <v>0</v>
      </c>
      <c r="R19" s="43">
        <f>[1]RESERVAS!T18</f>
        <v>0</v>
      </c>
      <c r="S19" s="43">
        <f>[1]RESERVAS!U18</f>
        <v>0</v>
      </c>
      <c r="T19" s="43">
        <f>[1]RESERVAS!V18</f>
        <v>0</v>
      </c>
      <c r="U19" s="43">
        <f>[1]RESERVAS!W18</f>
        <v>0</v>
      </c>
      <c r="V19" s="43">
        <f>[1]RESERVAS!X18</f>
        <v>0</v>
      </c>
      <c r="W19" s="10">
        <f>[1]RESERVAS!Y18</f>
        <v>0</v>
      </c>
      <c r="X19" s="43">
        <f>[1]RESERVAS!Z18</f>
        <v>31004114040</v>
      </c>
      <c r="Y19" s="43">
        <f>[1]RESERVAS!AA18</f>
        <v>2089299398</v>
      </c>
      <c r="Z19" s="43">
        <f>[1]RESERVAS!AB18</f>
        <v>28914814642</v>
      </c>
      <c r="AA19" s="89">
        <f t="shared" si="2"/>
        <v>1.3839410420663352</v>
      </c>
      <c r="AB19" s="43">
        <f>[1]RESERVAS!AD18</f>
        <v>22453498584</v>
      </c>
      <c r="AC19" s="43">
        <f>[1]RESERVAS!AE18</f>
        <v>77.650000000000006</v>
      </c>
      <c r="AD19" s="10">
        <f>[1]RESERVAS!AF18</f>
        <v>6461316058</v>
      </c>
    </row>
    <row r="20" spans="1:34" x14ac:dyDescent="0.2">
      <c r="A20" s="4">
        <v>119</v>
      </c>
      <c r="B20" s="43" t="str">
        <f>[1]RESERVAS!D19</f>
        <v>SECRETARIA DISTRITAL DE CULTURA, RECREACION Y DEPORTE.</v>
      </c>
      <c r="C20" s="11">
        <f>[1]RESERVAS!E19</f>
        <v>2093762537</v>
      </c>
      <c r="D20" s="11">
        <f>[1]RESERVAS!F19</f>
        <v>46125048</v>
      </c>
      <c r="E20" s="11">
        <f>[1]RESERVAS!G19</f>
        <v>2047637489</v>
      </c>
      <c r="F20" s="88">
        <f t="shared" si="0"/>
        <v>9.3026017274532136E-2</v>
      </c>
      <c r="G20" s="11">
        <f>[1]RESERVAS!I19</f>
        <v>2002637489</v>
      </c>
      <c r="H20" s="11">
        <f>[1]RESERVAS!J19</f>
        <v>97.8</v>
      </c>
      <c r="I20" s="73">
        <f>[1]RESERVAS!K19</f>
        <v>45000000</v>
      </c>
      <c r="J20" s="52">
        <f>[1]RESERVAS!L19</f>
        <v>272649905</v>
      </c>
      <c r="K20" s="43">
        <f>[1]RESERVAS!M19</f>
        <v>231153</v>
      </c>
      <c r="L20" s="43">
        <f>[1]RESERVAS!N19</f>
        <v>272418752</v>
      </c>
      <c r="M20" s="89">
        <f t="shared" si="1"/>
        <v>0.27931006704157746</v>
      </c>
      <c r="N20" s="43">
        <f>[1]RESERVAS!P19</f>
        <v>272418752</v>
      </c>
      <c r="O20" s="43">
        <f>[1]RESERVAS!Q19</f>
        <v>100</v>
      </c>
      <c r="P20" s="10">
        <f>[1]RESERVAS!R19</f>
        <v>0</v>
      </c>
      <c r="Q20" s="52">
        <f>[1]RESERVAS!S19</f>
        <v>0</v>
      </c>
      <c r="R20" s="43">
        <f>[1]RESERVAS!T19</f>
        <v>0</v>
      </c>
      <c r="S20" s="43">
        <f>[1]RESERVAS!U19</f>
        <v>0</v>
      </c>
      <c r="T20" s="43">
        <f>[1]RESERVAS!V19</f>
        <v>0</v>
      </c>
      <c r="U20" s="43">
        <f>[1]RESERVAS!W19</f>
        <v>0</v>
      </c>
      <c r="V20" s="43">
        <f>[1]RESERVAS!X19</f>
        <v>0</v>
      </c>
      <c r="W20" s="10">
        <f>[1]RESERVAS!Y19</f>
        <v>0</v>
      </c>
      <c r="X20" s="43">
        <f>[1]RESERVAS!Z19</f>
        <v>1821112632</v>
      </c>
      <c r="Y20" s="43">
        <f>[1]RESERVAS!AA19</f>
        <v>45893895</v>
      </c>
      <c r="Z20" s="43">
        <f>[1]RESERVAS!AB19</f>
        <v>1775218737</v>
      </c>
      <c r="AA20" s="89">
        <f t="shared" si="2"/>
        <v>8.4966758362367625E-2</v>
      </c>
      <c r="AB20" s="43">
        <f>[1]RESERVAS!AD19</f>
        <v>1730218737</v>
      </c>
      <c r="AC20" s="43">
        <f>[1]RESERVAS!AE19</f>
        <v>97.47</v>
      </c>
      <c r="AD20" s="10">
        <f>[1]RESERVAS!AF19</f>
        <v>45000000</v>
      </c>
    </row>
    <row r="21" spans="1:34" x14ac:dyDescent="0.2">
      <c r="A21" s="4">
        <v>120</v>
      </c>
      <c r="B21" s="43" t="str">
        <f>[1]RESERVAS!D20</f>
        <v>SECRETARIA DISTRITAL DE PLANEACION.</v>
      </c>
      <c r="C21" s="11">
        <f>[1]RESERVAS!E20</f>
        <v>3228239000</v>
      </c>
      <c r="D21" s="11">
        <f>[1]RESERVAS!F20</f>
        <v>243588008</v>
      </c>
      <c r="E21" s="11">
        <f>[1]RESERVAS!G20</f>
        <v>2984650992</v>
      </c>
      <c r="F21" s="88">
        <f t="shared" si="0"/>
        <v>0.13559538552687705</v>
      </c>
      <c r="G21" s="11">
        <f>[1]RESERVAS!I20</f>
        <v>2972436432</v>
      </c>
      <c r="H21" s="11">
        <f>[1]RESERVAS!J20</f>
        <v>99.59</v>
      </c>
      <c r="I21" s="73">
        <f>[1]RESERVAS!K20</f>
        <v>12214560</v>
      </c>
      <c r="J21" s="52">
        <f>[1]RESERVAS!L20</f>
        <v>1274750060</v>
      </c>
      <c r="K21" s="43">
        <f>[1]RESERVAS!M20</f>
        <v>234562652</v>
      </c>
      <c r="L21" s="43">
        <f>[1]RESERVAS!N20</f>
        <v>1040187408</v>
      </c>
      <c r="M21" s="89">
        <f t="shared" si="1"/>
        <v>1.0665007916352423</v>
      </c>
      <c r="N21" s="43">
        <f>[1]RESERVAS!P20</f>
        <v>1040187408</v>
      </c>
      <c r="O21" s="43">
        <f>[1]RESERVAS!Q20</f>
        <v>100</v>
      </c>
      <c r="P21" s="10">
        <f>[1]RESERVAS!R20</f>
        <v>0</v>
      </c>
      <c r="Q21" s="52">
        <f>[1]RESERVAS!S20</f>
        <v>0</v>
      </c>
      <c r="R21" s="43">
        <f>[1]RESERVAS!T20</f>
        <v>0</v>
      </c>
      <c r="S21" s="43">
        <f>[1]RESERVAS!U20</f>
        <v>0</v>
      </c>
      <c r="T21" s="43">
        <f>[1]RESERVAS!V20</f>
        <v>0</v>
      </c>
      <c r="U21" s="43">
        <f>[1]RESERVAS!W20</f>
        <v>0</v>
      </c>
      <c r="V21" s="43">
        <f>[1]RESERVAS!X20</f>
        <v>0</v>
      </c>
      <c r="W21" s="10">
        <f>[1]RESERVAS!Y20</f>
        <v>0</v>
      </c>
      <c r="X21" s="43">
        <f>[1]RESERVAS!Z20</f>
        <v>1953488940</v>
      </c>
      <c r="Y21" s="43">
        <f>[1]RESERVAS!AA20</f>
        <v>9025356</v>
      </c>
      <c r="Z21" s="43">
        <f>[1]RESERVAS!AB20</f>
        <v>1944463584</v>
      </c>
      <c r="AA21" s="89">
        <f t="shared" si="2"/>
        <v>9.306727336900078E-2</v>
      </c>
      <c r="AB21" s="43">
        <f>[1]RESERVAS!AD20</f>
        <v>1932249024</v>
      </c>
      <c r="AC21" s="43">
        <f>[1]RESERVAS!AE20</f>
        <v>99.37</v>
      </c>
      <c r="AD21" s="10">
        <f>[1]RESERVAS!AF20</f>
        <v>12214560</v>
      </c>
    </row>
    <row r="22" spans="1:34" x14ac:dyDescent="0.2">
      <c r="A22" s="4">
        <v>121</v>
      </c>
      <c r="B22" s="43" t="str">
        <f>[1]RESERVAS!D21</f>
        <v>SECRETARÍA DISTRITAL DE LA MUJER.</v>
      </c>
      <c r="C22" s="11">
        <f>[1]RESERVAS!E21</f>
        <v>12710906904</v>
      </c>
      <c r="D22" s="11">
        <f>[1]RESERVAS!F21</f>
        <v>109765150</v>
      </c>
      <c r="E22" s="11">
        <f>[1]RESERVAS!G21</f>
        <v>12601141754</v>
      </c>
      <c r="F22" s="88">
        <f t="shared" si="0"/>
        <v>0.57248123106933024</v>
      </c>
      <c r="G22" s="11">
        <f>[1]RESERVAS!I21</f>
        <v>12247787215</v>
      </c>
      <c r="H22" s="11">
        <f>[1]RESERVAS!J21</f>
        <v>97.2</v>
      </c>
      <c r="I22" s="73">
        <f>[1]RESERVAS!K21</f>
        <v>353354539</v>
      </c>
      <c r="J22" s="52">
        <f>[1]RESERVAS!L21</f>
        <v>710860929</v>
      </c>
      <c r="K22" s="43">
        <f>[1]RESERVAS!M21</f>
        <v>2002368</v>
      </c>
      <c r="L22" s="43">
        <f>[1]RESERVAS!N21</f>
        <v>708858561</v>
      </c>
      <c r="M22" s="89">
        <f t="shared" si="1"/>
        <v>0.72679039435547432</v>
      </c>
      <c r="N22" s="43">
        <f>[1]RESERVAS!P21</f>
        <v>704746098</v>
      </c>
      <c r="O22" s="43">
        <f>[1]RESERVAS!Q21</f>
        <v>99.42</v>
      </c>
      <c r="P22" s="10">
        <f>[1]RESERVAS!R21</f>
        <v>4112463</v>
      </c>
      <c r="Q22" s="52">
        <f>[1]RESERVAS!S21</f>
        <v>0</v>
      </c>
      <c r="R22" s="43">
        <f>[1]RESERVAS!T21</f>
        <v>0</v>
      </c>
      <c r="S22" s="43">
        <f>[1]RESERVAS!U21</f>
        <v>0</v>
      </c>
      <c r="T22" s="43">
        <f>[1]RESERVAS!V21</f>
        <v>0</v>
      </c>
      <c r="U22" s="43">
        <f>[1]RESERVAS!W21</f>
        <v>0</v>
      </c>
      <c r="V22" s="43">
        <f>[1]RESERVAS!X21</f>
        <v>0</v>
      </c>
      <c r="W22" s="10">
        <f>[1]RESERVAS!Y21</f>
        <v>0</v>
      </c>
      <c r="X22" s="43">
        <f>[1]RESERVAS!Z21</f>
        <v>12000045975</v>
      </c>
      <c r="Y22" s="43">
        <f>[1]RESERVAS!AA21</f>
        <v>107762782</v>
      </c>
      <c r="Z22" s="43">
        <f>[1]RESERVAS!AB21</f>
        <v>11892283193</v>
      </c>
      <c r="AA22" s="89">
        <f t="shared" si="2"/>
        <v>0.56919675946191672</v>
      </c>
      <c r="AB22" s="43">
        <f>[1]RESERVAS!AD21</f>
        <v>11543041117</v>
      </c>
      <c r="AC22" s="43">
        <f>[1]RESERVAS!AE21</f>
        <v>97.06</v>
      </c>
      <c r="AD22" s="10">
        <f>[1]RESERVAS!AF21</f>
        <v>349242076</v>
      </c>
    </row>
    <row r="23" spans="1:34" x14ac:dyDescent="0.2">
      <c r="A23" s="4">
        <v>122</v>
      </c>
      <c r="B23" s="43" t="str">
        <f>[1]RESERVAS!D22</f>
        <v>SECRETARIA DISTRITAL DE INTEGRACION SOCIAL.</v>
      </c>
      <c r="C23" s="11">
        <f>[1]RESERVAS!E22</f>
        <v>176761667570</v>
      </c>
      <c r="D23" s="11">
        <f>[1]RESERVAS!F22</f>
        <v>9484425867</v>
      </c>
      <c r="E23" s="11">
        <f>[1]RESERVAS!G22</f>
        <v>167277241703</v>
      </c>
      <c r="F23" s="88">
        <f t="shared" si="0"/>
        <v>7.5995559076713919</v>
      </c>
      <c r="G23" s="11">
        <f>[1]RESERVAS!I22</f>
        <v>154159582862</v>
      </c>
      <c r="H23" s="11">
        <f>[1]RESERVAS!J22</f>
        <v>92.16</v>
      </c>
      <c r="I23" s="73">
        <f>[1]RESERVAS!K22</f>
        <v>13117658841</v>
      </c>
      <c r="J23" s="52">
        <f>[1]RESERVAS!L22</f>
        <v>2617202309</v>
      </c>
      <c r="K23" s="43">
        <f>[1]RESERVAS!M22</f>
        <v>17572183</v>
      </c>
      <c r="L23" s="43">
        <f>[1]RESERVAS!N22</f>
        <v>2599630126</v>
      </c>
      <c r="M23" s="89">
        <f t="shared" si="1"/>
        <v>2.6653923764262917</v>
      </c>
      <c r="N23" s="43">
        <f>[1]RESERVAS!P22</f>
        <v>2577459653</v>
      </c>
      <c r="O23" s="43">
        <f>[1]RESERVAS!Q22</f>
        <v>99.15</v>
      </c>
      <c r="P23" s="10">
        <f>[1]RESERVAS!R22</f>
        <v>22170473</v>
      </c>
      <c r="Q23" s="52">
        <f>[1]RESERVAS!S22</f>
        <v>0</v>
      </c>
      <c r="R23" s="43">
        <f>[1]RESERVAS!T22</f>
        <v>0</v>
      </c>
      <c r="S23" s="43">
        <f>[1]RESERVAS!U22</f>
        <v>0</v>
      </c>
      <c r="T23" s="43">
        <f>[1]RESERVAS!V22</f>
        <v>0</v>
      </c>
      <c r="U23" s="43">
        <f>[1]RESERVAS!W22</f>
        <v>0</v>
      </c>
      <c r="V23" s="43">
        <f>[1]RESERVAS!X22</f>
        <v>0</v>
      </c>
      <c r="W23" s="10">
        <f>[1]RESERVAS!Y22</f>
        <v>0</v>
      </c>
      <c r="X23" s="43">
        <f>[1]RESERVAS!Z22</f>
        <v>174144465261</v>
      </c>
      <c r="Y23" s="43">
        <f>[1]RESERVAS!AA22</f>
        <v>9466853684</v>
      </c>
      <c r="Z23" s="43">
        <f>[1]RESERVAS!AB22</f>
        <v>164677611577</v>
      </c>
      <c r="AA23" s="89">
        <f t="shared" si="2"/>
        <v>7.8819147967086778</v>
      </c>
      <c r="AB23" s="43">
        <f>[1]RESERVAS!AD22</f>
        <v>151582123209</v>
      </c>
      <c r="AC23" s="43">
        <f>[1]RESERVAS!AE22</f>
        <v>92.05</v>
      </c>
      <c r="AD23" s="10">
        <f>[1]RESERVAS!AF22</f>
        <v>13095488368</v>
      </c>
    </row>
    <row r="24" spans="1:34" x14ac:dyDescent="0.2">
      <c r="A24" s="4">
        <v>125</v>
      </c>
      <c r="B24" s="43" t="str">
        <f>[1]RESERVAS!D23</f>
        <v>DEPARTAMENTO ADMINISTRATIVOSERVICIO CIVIL DISTRITAL -DASCD..</v>
      </c>
      <c r="C24" s="11">
        <f>[1]RESERVAS!E23</f>
        <v>235525923</v>
      </c>
      <c r="D24" s="11">
        <f>[1]RESERVAS!F23</f>
        <v>7180363</v>
      </c>
      <c r="E24" s="11">
        <f>[1]RESERVAS!G23</f>
        <v>228345560</v>
      </c>
      <c r="F24" s="88">
        <f t="shared" si="0"/>
        <v>1.0373944667079063E-2</v>
      </c>
      <c r="G24" s="11">
        <f>[1]RESERVAS!I23</f>
        <v>228045370</v>
      </c>
      <c r="H24" s="11">
        <f>[1]RESERVAS!J23</f>
        <v>99.87</v>
      </c>
      <c r="I24" s="73">
        <f>[1]RESERVAS!K23</f>
        <v>300190</v>
      </c>
      <c r="J24" s="52">
        <f>[1]RESERVAS!L23</f>
        <v>133587278</v>
      </c>
      <c r="K24" s="43">
        <f>[1]RESERVAS!M23</f>
        <v>1580363</v>
      </c>
      <c r="L24" s="43">
        <f>[1]RESERVAS!N23</f>
        <v>132006915</v>
      </c>
      <c r="M24" s="89">
        <f t="shared" si="1"/>
        <v>0.13534626382328419</v>
      </c>
      <c r="N24" s="43">
        <f>[1]RESERVAS!P23</f>
        <v>131706725</v>
      </c>
      <c r="O24" s="43">
        <f>[1]RESERVAS!Q23</f>
        <v>99.77</v>
      </c>
      <c r="P24" s="10">
        <f>[1]RESERVAS!R23</f>
        <v>300190</v>
      </c>
      <c r="Q24" s="52">
        <f>[1]RESERVAS!S23</f>
        <v>0</v>
      </c>
      <c r="R24" s="43">
        <f>[1]RESERVAS!T23</f>
        <v>0</v>
      </c>
      <c r="S24" s="43">
        <f>[1]RESERVAS!U23</f>
        <v>0</v>
      </c>
      <c r="T24" s="43">
        <f>[1]RESERVAS!V23</f>
        <v>0</v>
      </c>
      <c r="U24" s="43">
        <f>[1]RESERVAS!W23</f>
        <v>0</v>
      </c>
      <c r="V24" s="43">
        <f>[1]RESERVAS!X23</f>
        <v>0</v>
      </c>
      <c r="W24" s="10">
        <f>[1]RESERVAS!Y23</f>
        <v>0</v>
      </c>
      <c r="X24" s="43">
        <f>[1]RESERVAS!Z23</f>
        <v>101938645</v>
      </c>
      <c r="Y24" s="43">
        <f>[1]RESERVAS!AA23</f>
        <v>5600000</v>
      </c>
      <c r="Z24" s="43">
        <f>[1]RESERVAS!AB23</f>
        <v>96338645</v>
      </c>
      <c r="AA24" s="89">
        <f t="shared" si="2"/>
        <v>4.6110274751301906E-3</v>
      </c>
      <c r="AB24" s="43">
        <f>[1]RESERVAS!AD23</f>
        <v>96338645</v>
      </c>
      <c r="AC24" s="43">
        <f>[1]RESERVAS!AE23</f>
        <v>100</v>
      </c>
      <c r="AD24" s="10">
        <f>[1]RESERVAS!AF23</f>
        <v>0</v>
      </c>
    </row>
    <row r="25" spans="1:34" x14ac:dyDescent="0.2">
      <c r="A25" s="4">
        <v>126</v>
      </c>
      <c r="B25" s="43" t="str">
        <f>[1]RESERVAS!D24</f>
        <v>SECRETARIA DISTRITAL DE AMBIENTE.</v>
      </c>
      <c r="C25" s="11">
        <f>[1]RESERVAS!E24</f>
        <v>16422612476</v>
      </c>
      <c r="D25" s="11">
        <f>[1]RESERVAS!F24</f>
        <v>361007509</v>
      </c>
      <c r="E25" s="11">
        <f>[1]RESERVAS!G24</f>
        <v>16061604967</v>
      </c>
      <c r="F25" s="88">
        <f t="shared" si="0"/>
        <v>0.72969319478837358</v>
      </c>
      <c r="G25" s="11">
        <f>[1]RESERVAS!I24</f>
        <v>14113727340</v>
      </c>
      <c r="H25" s="11">
        <f>[1]RESERVAS!J24</f>
        <v>87.87</v>
      </c>
      <c r="I25" s="73">
        <f>[1]RESERVAS!K24</f>
        <v>1947877627</v>
      </c>
      <c r="J25" s="52">
        <f>[1]RESERVAS!L24</f>
        <v>1930642549</v>
      </c>
      <c r="K25" s="43">
        <f>[1]RESERVAS!M24</f>
        <v>101435277</v>
      </c>
      <c r="L25" s="43">
        <f>[1]RESERVAS!N24</f>
        <v>1829207272</v>
      </c>
      <c r="M25" s="89">
        <f t="shared" si="1"/>
        <v>1.8754803111911367</v>
      </c>
      <c r="N25" s="43">
        <f>[1]RESERVAS!P24</f>
        <v>1795110128</v>
      </c>
      <c r="O25" s="43">
        <f>[1]RESERVAS!Q24</f>
        <v>98.14</v>
      </c>
      <c r="P25" s="10">
        <f>[1]RESERVAS!R24</f>
        <v>34097144</v>
      </c>
      <c r="Q25" s="52">
        <f>[1]RESERVAS!S24</f>
        <v>0</v>
      </c>
      <c r="R25" s="43">
        <f>[1]RESERVAS!T24</f>
        <v>0</v>
      </c>
      <c r="S25" s="43">
        <f>[1]RESERVAS!U24</f>
        <v>0</v>
      </c>
      <c r="T25" s="43">
        <f>[1]RESERVAS!V24</f>
        <v>0</v>
      </c>
      <c r="U25" s="43">
        <f>[1]RESERVAS!W24</f>
        <v>0</v>
      </c>
      <c r="V25" s="43">
        <f>[1]RESERVAS!X24</f>
        <v>0</v>
      </c>
      <c r="W25" s="10">
        <f>[1]RESERVAS!Y24</f>
        <v>0</v>
      </c>
      <c r="X25" s="43">
        <f>[1]RESERVAS!Z24</f>
        <v>14491969927</v>
      </c>
      <c r="Y25" s="43">
        <f>[1]RESERVAS!AA24</f>
        <v>259572232</v>
      </c>
      <c r="Z25" s="43">
        <f>[1]RESERVAS!AB24</f>
        <v>14232397695</v>
      </c>
      <c r="AA25" s="89">
        <f t="shared" si="2"/>
        <v>0.68120095324804064</v>
      </c>
      <c r="AB25" s="43">
        <f>[1]RESERVAS!AD24</f>
        <v>12318617212</v>
      </c>
      <c r="AC25" s="43">
        <f>[1]RESERVAS!AE24</f>
        <v>86.55</v>
      </c>
      <c r="AD25" s="10">
        <f>[1]RESERVAS!AF24</f>
        <v>1913780483</v>
      </c>
    </row>
    <row r="26" spans="1:34" x14ac:dyDescent="0.2">
      <c r="A26" s="4">
        <v>127</v>
      </c>
      <c r="B26" s="43" t="str">
        <f>[1]RESERVAS!D25</f>
        <v>DEPARTAMENTO ADMINISTRATIVO DE LA DEFENSORIA DEL ESPACIO PUBLICO-DADEP..</v>
      </c>
      <c r="C26" s="11">
        <f>[1]RESERVAS!E25</f>
        <v>2141600399</v>
      </c>
      <c r="D26" s="11">
        <f>[1]RESERVAS!F25</f>
        <v>135623008</v>
      </c>
      <c r="E26" s="11">
        <f>[1]RESERVAS!G25</f>
        <v>2005977391</v>
      </c>
      <c r="F26" s="88">
        <f t="shared" si="0"/>
        <v>9.1133361461661982E-2</v>
      </c>
      <c r="G26" s="11">
        <f>[1]RESERVAS!I25</f>
        <v>1995868923</v>
      </c>
      <c r="H26" s="11">
        <f>[1]RESERVAS!J25</f>
        <v>99.5</v>
      </c>
      <c r="I26" s="73">
        <f>[1]RESERVAS!K25</f>
        <v>10108468</v>
      </c>
      <c r="J26" s="52">
        <f>[1]RESERVAS!L25</f>
        <v>352422089</v>
      </c>
      <c r="K26" s="43">
        <f>[1]RESERVAS!M25</f>
        <v>41619846</v>
      </c>
      <c r="L26" s="43">
        <f>[1]RESERVAS!N25</f>
        <v>310802243</v>
      </c>
      <c r="M26" s="89">
        <f t="shared" si="1"/>
        <v>0.31866453645967313</v>
      </c>
      <c r="N26" s="43">
        <f>[1]RESERVAS!P25</f>
        <v>301699108</v>
      </c>
      <c r="O26" s="43">
        <f>[1]RESERVAS!Q25</f>
        <v>97.07</v>
      </c>
      <c r="P26" s="10">
        <f>[1]RESERVAS!R25</f>
        <v>9103135</v>
      </c>
      <c r="Q26" s="52">
        <f>[1]RESERVAS!S25</f>
        <v>0</v>
      </c>
      <c r="R26" s="43">
        <f>[1]RESERVAS!T25</f>
        <v>0</v>
      </c>
      <c r="S26" s="43">
        <f>[1]RESERVAS!U25</f>
        <v>0</v>
      </c>
      <c r="T26" s="43">
        <f>[1]RESERVAS!V25</f>
        <v>0</v>
      </c>
      <c r="U26" s="43">
        <f>[1]RESERVAS!W25</f>
        <v>0</v>
      </c>
      <c r="V26" s="43">
        <f>[1]RESERVAS!X25</f>
        <v>0</v>
      </c>
      <c r="W26" s="10">
        <f>[1]RESERVAS!Y25</f>
        <v>0</v>
      </c>
      <c r="X26" s="43">
        <f>[1]RESERVAS!Z25</f>
        <v>1789178310</v>
      </c>
      <c r="Y26" s="43">
        <f>[1]RESERVAS!AA25</f>
        <v>94003162</v>
      </c>
      <c r="Z26" s="43">
        <f>[1]RESERVAS!AB25</f>
        <v>1695175148</v>
      </c>
      <c r="AA26" s="89">
        <f t="shared" si="2"/>
        <v>8.113565623209551E-2</v>
      </c>
      <c r="AB26" s="43">
        <f>[1]RESERVAS!AD25</f>
        <v>1694169815</v>
      </c>
      <c r="AC26" s="43">
        <f>[1]RESERVAS!AE25</f>
        <v>99.94</v>
      </c>
      <c r="AD26" s="10">
        <f>[1]RESERVAS!AF25</f>
        <v>1005333</v>
      </c>
    </row>
    <row r="27" spans="1:34" ht="13.5" thickBot="1" x14ac:dyDescent="0.25">
      <c r="A27" s="9">
        <v>131</v>
      </c>
      <c r="B27" s="43" t="str">
        <f>[1]RESERVAS!D26</f>
        <v>UNIDAD ADMINISTRATIVA ESPECIAL CUERPO OFICIAL DE BOMBEROS.</v>
      </c>
      <c r="C27" s="12">
        <f>[1]RESERVAS!E26</f>
        <v>11120686606</v>
      </c>
      <c r="D27" s="12">
        <f>[1]RESERVAS!F26</f>
        <v>145653809</v>
      </c>
      <c r="E27" s="12">
        <f>[1]RESERVAS!G26</f>
        <v>10975032797</v>
      </c>
      <c r="F27" s="88">
        <f t="shared" si="0"/>
        <v>0.49860563505353889</v>
      </c>
      <c r="G27" s="12">
        <f>[1]RESERVAS!I26</f>
        <v>9782851555</v>
      </c>
      <c r="H27" s="12">
        <f>[1]RESERVAS!J26</f>
        <v>89.14</v>
      </c>
      <c r="I27" s="27">
        <f>[1]RESERVAS!K26</f>
        <v>1192181242</v>
      </c>
      <c r="J27" s="52">
        <f>[1]RESERVAS!L26</f>
        <v>1557373745</v>
      </c>
      <c r="K27" s="43">
        <f>[1]RESERVAS!M26</f>
        <v>12421021</v>
      </c>
      <c r="L27" s="43">
        <f>[1]RESERVAS!N26</f>
        <v>1544952724</v>
      </c>
      <c r="M27" s="89">
        <f t="shared" si="1"/>
        <v>1.5840350407174166</v>
      </c>
      <c r="N27" s="43">
        <f>[1]RESERVAS!P26</f>
        <v>1544839275</v>
      </c>
      <c r="O27" s="43">
        <f>[1]RESERVAS!Q26</f>
        <v>99.99</v>
      </c>
      <c r="P27" s="10">
        <f>[1]RESERVAS!R26</f>
        <v>113449</v>
      </c>
      <c r="Q27" s="52">
        <f>[1]RESERVAS!S26</f>
        <v>0</v>
      </c>
      <c r="R27" s="43">
        <f>[1]RESERVAS!T26</f>
        <v>0</v>
      </c>
      <c r="S27" s="43">
        <f>[1]RESERVAS!U26</f>
        <v>0</v>
      </c>
      <c r="T27" s="43">
        <f>[1]RESERVAS!V26</f>
        <v>0</v>
      </c>
      <c r="U27" s="43">
        <f>[1]RESERVAS!W26</f>
        <v>0</v>
      </c>
      <c r="V27" s="43">
        <f>[1]RESERVAS!X26</f>
        <v>0</v>
      </c>
      <c r="W27" s="10">
        <f>[1]RESERVAS!Y26</f>
        <v>0</v>
      </c>
      <c r="X27" s="43">
        <f>[1]RESERVAS!Z26</f>
        <v>9563312861</v>
      </c>
      <c r="Y27" s="43">
        <f>[1]RESERVAS!AA26</f>
        <v>133232788</v>
      </c>
      <c r="Z27" s="43">
        <f>[1]RESERVAS!AB26</f>
        <v>9430080073</v>
      </c>
      <c r="AA27" s="89">
        <f t="shared" si="2"/>
        <v>0.45134907501844884</v>
      </c>
      <c r="AB27" s="43">
        <f>[1]RESERVAS!AD26</f>
        <v>8238012280</v>
      </c>
      <c r="AC27" s="43">
        <f>[1]RESERVAS!AE26</f>
        <v>87.36</v>
      </c>
      <c r="AD27" s="10">
        <f>[1]RESERVAS!AF26</f>
        <v>1192067793</v>
      </c>
    </row>
    <row r="28" spans="1:34" s="19" customFormat="1" ht="19.5" customHeight="1" thickBot="1" x14ac:dyDescent="0.3">
      <c r="A28" s="79"/>
      <c r="B28" s="80" t="s">
        <v>13</v>
      </c>
      <c r="C28" s="14">
        <f>SUM(C7:C27)</f>
        <v>705145107007.42993</v>
      </c>
      <c r="D28" s="15">
        <f>SUM(D7:D27)</f>
        <v>26639249349</v>
      </c>
      <c r="E28" s="15">
        <f t="shared" ref="E28:E49" si="3">SUM(C28-D28)</f>
        <v>678505857658.42993</v>
      </c>
      <c r="F28" s="16">
        <f>SUM(E28/E$53)*100</f>
        <v>30.825132854072461</v>
      </c>
      <c r="G28" s="15">
        <f>SUM(G7:G27)</f>
        <v>561716069462.35999</v>
      </c>
      <c r="H28" s="17">
        <f t="shared" ref="H28:H53" si="4">SUM(G28/E28)*100</f>
        <v>82.787210032479379</v>
      </c>
      <c r="I28" s="75">
        <f>SUM(I7:I27)</f>
        <v>116789788196.06999</v>
      </c>
      <c r="J28" s="14">
        <f>SUM(J7:J27)</f>
        <v>41787843575.389999</v>
      </c>
      <c r="K28" s="15">
        <f>SUM(K7:K27)</f>
        <v>1003019000</v>
      </c>
      <c r="L28" s="15">
        <f t="shared" ref="L28:L49" si="5">SUM(J28-K28)</f>
        <v>40784824575.389999</v>
      </c>
      <c r="M28" s="16">
        <f>SUM(L28/L$53)*100</f>
        <v>41.816548981294645</v>
      </c>
      <c r="N28" s="15">
        <f>SUM(N7:N27)</f>
        <v>38658611317.360001</v>
      </c>
      <c r="O28" s="17">
        <f t="shared" ref="O28:O53" si="6">SUM(N28/L28)*100</f>
        <v>94.786753945454066</v>
      </c>
      <c r="P28" s="18">
        <f>SUM(P7:P27)</f>
        <v>2126213258.0300002</v>
      </c>
      <c r="Q28" s="14">
        <f>SUM(Q7:Q27)</f>
        <v>16987105098</v>
      </c>
      <c r="R28" s="15">
        <f>SUM(R7:R27)</f>
        <v>8203333</v>
      </c>
      <c r="S28" s="15">
        <f t="shared" ref="S28:S49" si="7">SUM(Q28-R28)</f>
        <v>16978901765</v>
      </c>
      <c r="T28" s="16">
        <f>IFERROR(SUM(S28/S$53)*100,0)</f>
        <v>100</v>
      </c>
      <c r="U28" s="15">
        <f>SUM(U7:U27)</f>
        <v>16704648801</v>
      </c>
      <c r="V28" s="17">
        <f>IFERROR(SUM(U28/S28)*100,0)</f>
        <v>98.384742618834508</v>
      </c>
      <c r="W28" s="18">
        <f>SUM(W7:W27)</f>
        <v>274252964</v>
      </c>
      <c r="X28" s="81">
        <f>SUM(X7:X27)</f>
        <v>649046553578.04004</v>
      </c>
      <c r="Y28" s="15">
        <f>SUM(Y7:Y27)</f>
        <v>25628027016</v>
      </c>
      <c r="Z28" s="15">
        <f t="shared" ref="Z28:Z49" si="8">SUM(X28-Y28)</f>
        <v>623418526562.04004</v>
      </c>
      <c r="AA28" s="16">
        <f>SUM(Z28/Z$53)*100</f>
        <v>29.838492688813993</v>
      </c>
      <c r="AB28" s="15">
        <f>SUM(AB7:AB27)</f>
        <v>508864916795</v>
      </c>
      <c r="AC28" s="17">
        <f t="shared" ref="AC28:AC53" si="9">SUM(AB28/Z28)*100</f>
        <v>81.624926933312736</v>
      </c>
      <c r="AD28" s="18">
        <f>SUM(AD7:AD27)</f>
        <v>114553609767.03999</v>
      </c>
    </row>
    <row r="29" spans="1:34" x14ac:dyDescent="0.2">
      <c r="A29" s="78">
        <v>200</v>
      </c>
      <c r="B29" s="43" t="str">
        <f>[1]RESERVAS!D30</f>
        <v>INSTITUTO PARA LA ECONOMIA SOCIAL-IPES.</v>
      </c>
      <c r="C29" s="13">
        <f>[1]RESERVAS!E30</f>
        <v>20979715684</v>
      </c>
      <c r="D29" s="13">
        <f>[1]RESERVAS!F30</f>
        <v>73355367</v>
      </c>
      <c r="E29" s="13">
        <f>[1]RESERVAS!G30</f>
        <v>20906360317</v>
      </c>
      <c r="F29" s="88">
        <f t="shared" si="0"/>
        <v>0.94979479836864589</v>
      </c>
      <c r="G29" s="13">
        <f>[1]RESERVAS!I30</f>
        <v>20403811268</v>
      </c>
      <c r="H29" s="13">
        <f>[1]RESERVAS!J30</f>
        <v>97.6</v>
      </c>
      <c r="I29" s="76">
        <f>[1]RESERVAS!K30</f>
        <v>502549049</v>
      </c>
      <c r="J29" s="52">
        <f>[1]RESERVAS!L30</f>
        <v>353596672</v>
      </c>
      <c r="K29" s="43">
        <f>[1]RESERVAS!M30</f>
        <v>0</v>
      </c>
      <c r="L29" s="43">
        <f>[1]RESERVAS!N30</f>
        <v>353596672</v>
      </c>
      <c r="M29" s="89">
        <f t="shared" si="1"/>
        <v>0.36254152637039716</v>
      </c>
      <c r="N29" s="43">
        <f>[1]RESERVAS!P30</f>
        <v>353120454</v>
      </c>
      <c r="O29" s="43">
        <f>[1]RESERVAS!Q30</f>
        <v>99.87</v>
      </c>
      <c r="P29" s="10">
        <f>[1]RESERVAS!R30</f>
        <v>476218</v>
      </c>
      <c r="Q29" s="52">
        <f>[1]RESERVAS!S30</f>
        <v>0</v>
      </c>
      <c r="R29" s="43">
        <f>[1]RESERVAS!T30</f>
        <v>0</v>
      </c>
      <c r="S29" s="43">
        <f>[1]RESERVAS!U30</f>
        <v>0</v>
      </c>
      <c r="T29" s="43">
        <f>[1]RESERVAS!V30</f>
        <v>0</v>
      </c>
      <c r="U29" s="43">
        <f>[1]RESERVAS!W30</f>
        <v>0</v>
      </c>
      <c r="V29" s="43">
        <f>[1]RESERVAS!X30</f>
        <v>0</v>
      </c>
      <c r="W29" s="10">
        <f>[1]RESERVAS!Y30</f>
        <v>0</v>
      </c>
      <c r="X29" s="43">
        <f>[1]RESERVAS!Z30</f>
        <v>20626119012</v>
      </c>
      <c r="Y29" s="43">
        <f>[1]RESERVAS!AA30</f>
        <v>73355367</v>
      </c>
      <c r="Z29" s="43">
        <f>[1]RESERVAS!AB30</f>
        <v>20552763645</v>
      </c>
      <c r="AA29" s="89">
        <f t="shared" si="2"/>
        <v>0.98371072020944361</v>
      </c>
      <c r="AB29" s="43">
        <f>[1]RESERVAS!AD30</f>
        <v>20050690814</v>
      </c>
      <c r="AC29" s="43">
        <f>[1]RESERVAS!AE30</f>
        <v>97.56</v>
      </c>
      <c r="AD29" s="10">
        <f>[1]RESERVAS!AF30</f>
        <v>502072831</v>
      </c>
      <c r="AE29" s="5"/>
      <c r="AF29" s="5"/>
      <c r="AG29" s="5"/>
      <c r="AH29" s="5"/>
    </row>
    <row r="30" spans="1:34" x14ac:dyDescent="0.2">
      <c r="A30" s="4">
        <v>201</v>
      </c>
      <c r="B30" s="43" t="str">
        <f>[1]RESERVAS!D31</f>
        <v>FONDO FINANCIERO DISTRITAL DE SALUD - FFDS.</v>
      </c>
      <c r="C30" s="11">
        <f>[1]RESERVAS!E31</f>
        <v>209690742847</v>
      </c>
      <c r="D30" s="11">
        <f>[1]RESERVAS!F31</f>
        <v>5208313536</v>
      </c>
      <c r="E30" s="11">
        <f>[1]RESERVAS!G31</f>
        <v>204482429311</v>
      </c>
      <c r="F30" s="88">
        <f t="shared" si="0"/>
        <v>9.2898211248872968</v>
      </c>
      <c r="G30" s="11">
        <f>[1]RESERVAS!I31</f>
        <v>188862615792</v>
      </c>
      <c r="H30" s="11">
        <f>[1]RESERVAS!J31</f>
        <v>92.36</v>
      </c>
      <c r="I30" s="73">
        <f>[1]RESERVAS!K31</f>
        <v>15619813519</v>
      </c>
      <c r="J30" s="52">
        <f>[1]RESERVAS!L31</f>
        <v>4215860897</v>
      </c>
      <c r="K30" s="43">
        <f>[1]RESERVAS!M31</f>
        <v>2794532</v>
      </c>
      <c r="L30" s="43">
        <f>[1]RESERVAS!N31</f>
        <v>4213066365</v>
      </c>
      <c r="M30" s="89">
        <f t="shared" si="1"/>
        <v>4.3196433440043256</v>
      </c>
      <c r="N30" s="43">
        <f>[1]RESERVAS!P31</f>
        <v>4096182550</v>
      </c>
      <c r="O30" s="43">
        <f>[1]RESERVAS!Q31</f>
        <v>97.23</v>
      </c>
      <c r="P30" s="10">
        <f>[1]RESERVAS!R31</f>
        <v>116883815</v>
      </c>
      <c r="Q30" s="52">
        <f>[1]RESERVAS!S31</f>
        <v>0</v>
      </c>
      <c r="R30" s="43">
        <f>[1]RESERVAS!T31</f>
        <v>0</v>
      </c>
      <c r="S30" s="43">
        <f>[1]RESERVAS!U31</f>
        <v>0</v>
      </c>
      <c r="T30" s="43">
        <f>[1]RESERVAS!V31</f>
        <v>0</v>
      </c>
      <c r="U30" s="43">
        <f>[1]RESERVAS!W31</f>
        <v>0</v>
      </c>
      <c r="V30" s="43">
        <f>[1]RESERVAS!X31</f>
        <v>0</v>
      </c>
      <c r="W30" s="10">
        <f>[1]RESERVAS!Y31</f>
        <v>0</v>
      </c>
      <c r="X30" s="43">
        <f>[1]RESERVAS!Z31</f>
        <v>205474881950</v>
      </c>
      <c r="Y30" s="43">
        <f>[1]RESERVAS!AA31</f>
        <v>5205519004</v>
      </c>
      <c r="Z30" s="43">
        <f>[1]RESERVAS!AB31</f>
        <v>200269362946</v>
      </c>
      <c r="AA30" s="89">
        <f t="shared" si="2"/>
        <v>9.5854320451655326</v>
      </c>
      <c r="AB30" s="43">
        <f>[1]RESERVAS!AD31</f>
        <v>184766433242</v>
      </c>
      <c r="AC30" s="43">
        <f>[1]RESERVAS!AE31</f>
        <v>92.26</v>
      </c>
      <c r="AD30" s="10">
        <f>[1]RESERVAS!AF31</f>
        <v>15502929704</v>
      </c>
      <c r="AE30" s="5"/>
      <c r="AF30" s="5"/>
      <c r="AG30" s="5"/>
      <c r="AH30" s="5"/>
    </row>
    <row r="31" spans="1:34" x14ac:dyDescent="0.2">
      <c r="A31" s="4">
        <v>203</v>
      </c>
      <c r="B31" s="43" t="str">
        <f>[1]RESERVAS!D32</f>
        <v>FONDO PARA LA PREVENCION Y ATENCION DE EMERGENCIAS - FOPAE-DPAE..</v>
      </c>
      <c r="C31" s="11">
        <f>[1]RESERVAS!E32</f>
        <v>39690625331</v>
      </c>
      <c r="D31" s="11">
        <f>[1]RESERVAS!F32</f>
        <v>401815198</v>
      </c>
      <c r="E31" s="11">
        <f>[1]RESERVAS!G32</f>
        <v>39288810133</v>
      </c>
      <c r="F31" s="88">
        <f t="shared" si="0"/>
        <v>1.784926067120014</v>
      </c>
      <c r="G31" s="11">
        <f>[1]RESERVAS!I32</f>
        <v>35408537449</v>
      </c>
      <c r="H31" s="11">
        <f>[1]RESERVAS!J32</f>
        <v>90.12</v>
      </c>
      <c r="I31" s="73">
        <f>[1]RESERVAS!K32</f>
        <v>3880272684</v>
      </c>
      <c r="J31" s="52">
        <f>[1]RESERVAS!L32</f>
        <v>345216422</v>
      </c>
      <c r="K31" s="43">
        <f>[1]RESERVAS!M32</f>
        <v>11932516</v>
      </c>
      <c r="L31" s="43">
        <f>[1]RESERVAS!N32</f>
        <v>333283906</v>
      </c>
      <c r="M31" s="89">
        <f t="shared" si="1"/>
        <v>0.34171491296142054</v>
      </c>
      <c r="N31" s="43">
        <f>[1]RESERVAS!P32</f>
        <v>332766866</v>
      </c>
      <c r="O31" s="43">
        <f>[1]RESERVAS!Q32</f>
        <v>99.84</v>
      </c>
      <c r="P31" s="10">
        <f>[1]RESERVAS!R32</f>
        <v>517040</v>
      </c>
      <c r="Q31" s="52">
        <f>[1]RESERVAS!S32</f>
        <v>0</v>
      </c>
      <c r="R31" s="43">
        <f>[1]RESERVAS!T32</f>
        <v>0</v>
      </c>
      <c r="S31" s="43">
        <f>[1]RESERVAS!U32</f>
        <v>0</v>
      </c>
      <c r="T31" s="43">
        <f>[1]RESERVAS!V32</f>
        <v>0</v>
      </c>
      <c r="U31" s="43">
        <f>[1]RESERVAS!W32</f>
        <v>0</v>
      </c>
      <c r="V31" s="43">
        <f>[1]RESERVAS!X32</f>
        <v>0</v>
      </c>
      <c r="W31" s="10">
        <f>[1]RESERVAS!Y32</f>
        <v>0</v>
      </c>
      <c r="X31" s="43">
        <f>[1]RESERVAS!Z32</f>
        <v>39345408909</v>
      </c>
      <c r="Y31" s="43">
        <f>[1]RESERVAS!AA32</f>
        <v>389882682</v>
      </c>
      <c r="Z31" s="43">
        <f>[1]RESERVAS!AB32</f>
        <v>38955526227</v>
      </c>
      <c r="AA31" s="89">
        <f t="shared" si="2"/>
        <v>1.8645165887567934</v>
      </c>
      <c r="AB31" s="43">
        <f>[1]RESERVAS!AD32</f>
        <v>35075770583</v>
      </c>
      <c r="AC31" s="43">
        <f>[1]RESERVAS!AE32</f>
        <v>90.04</v>
      </c>
      <c r="AD31" s="10">
        <f>[1]RESERVAS!AF32</f>
        <v>3879755644</v>
      </c>
      <c r="AE31" s="5"/>
      <c r="AF31" s="5"/>
      <c r="AG31" s="5"/>
      <c r="AH31" s="5"/>
    </row>
    <row r="32" spans="1:34" x14ac:dyDescent="0.2">
      <c r="A32" s="4">
        <v>204</v>
      </c>
      <c r="B32" s="43" t="str">
        <f>[1]RESERVAS!D33</f>
        <v>INSTITUTO DE DESARROLLO URBANO - IDU..</v>
      </c>
      <c r="C32" s="11">
        <f>[1]RESERVAS!E33</f>
        <v>919200078163</v>
      </c>
      <c r="D32" s="11">
        <f>[1]RESERVAS!F33</f>
        <v>2039953113</v>
      </c>
      <c r="E32" s="11">
        <f>[1]RESERVAS!G33</f>
        <v>917160125050</v>
      </c>
      <c r="F32" s="88">
        <f t="shared" si="0"/>
        <v>41.667411392277629</v>
      </c>
      <c r="G32" s="11">
        <f>[1]RESERVAS!I33</f>
        <v>435493256973</v>
      </c>
      <c r="H32" s="11">
        <f>[1]RESERVAS!J33</f>
        <v>47.48</v>
      </c>
      <c r="I32" s="73">
        <f>[1]RESERVAS!K33</f>
        <v>481666868077</v>
      </c>
      <c r="J32" s="52">
        <f>[1]RESERVAS!L33</f>
        <v>5342799303</v>
      </c>
      <c r="K32" s="43">
        <f>[1]RESERVAS!M33</f>
        <v>24424293</v>
      </c>
      <c r="L32" s="43">
        <f>[1]RESERVAS!N33</f>
        <v>5318375010</v>
      </c>
      <c r="M32" s="89">
        <f t="shared" si="1"/>
        <v>5.4529127297204205</v>
      </c>
      <c r="N32" s="43">
        <f>[1]RESERVAS!P33</f>
        <v>5270909454</v>
      </c>
      <c r="O32" s="43">
        <f>[1]RESERVAS!Q33</f>
        <v>99.11</v>
      </c>
      <c r="P32" s="10">
        <f>[1]RESERVAS!R33</f>
        <v>47465556</v>
      </c>
      <c r="Q32" s="52">
        <f>[1]RESERVAS!S33</f>
        <v>0</v>
      </c>
      <c r="R32" s="43">
        <f>[1]RESERVAS!T33</f>
        <v>0</v>
      </c>
      <c r="S32" s="43">
        <f>[1]RESERVAS!U33</f>
        <v>0</v>
      </c>
      <c r="T32" s="43">
        <f>[1]RESERVAS!V33</f>
        <v>0</v>
      </c>
      <c r="U32" s="43">
        <f>[1]RESERVAS!W33</f>
        <v>0</v>
      </c>
      <c r="V32" s="43">
        <f>[1]RESERVAS!X33</f>
        <v>0</v>
      </c>
      <c r="W32" s="10">
        <f>[1]RESERVAS!Y33</f>
        <v>0</v>
      </c>
      <c r="X32" s="43">
        <f>[1]RESERVAS!Z33</f>
        <v>913857278860</v>
      </c>
      <c r="Y32" s="43">
        <f>[1]RESERVAS!AA33</f>
        <v>2015528820</v>
      </c>
      <c r="Z32" s="43">
        <f>[1]RESERVAS!AB33</f>
        <v>911841750040</v>
      </c>
      <c r="AA32" s="89">
        <f t="shared" si="2"/>
        <v>43.643206341600873</v>
      </c>
      <c r="AB32" s="43">
        <f>[1]RESERVAS!AD33</f>
        <v>430222347519</v>
      </c>
      <c r="AC32" s="43">
        <f>[1]RESERVAS!AE33</f>
        <v>47.18</v>
      </c>
      <c r="AD32" s="10">
        <f>[1]RESERVAS!AF33</f>
        <v>481619402521</v>
      </c>
      <c r="AE32" s="5"/>
      <c r="AF32" s="5"/>
      <c r="AG32" s="5"/>
      <c r="AH32" s="5"/>
    </row>
    <row r="33" spans="1:34" x14ac:dyDescent="0.2">
      <c r="A33" s="4">
        <v>206</v>
      </c>
      <c r="B33" s="43" t="str">
        <f>[1]RESERVAS!D34</f>
        <v>FONDO DE PRESTACIONES ECONÓMICAS, CESANTÍAS Y PENSIONES - FONCEP.</v>
      </c>
      <c r="C33" s="11">
        <f>[1]RESERVAS!E34</f>
        <v>5545960915</v>
      </c>
      <c r="D33" s="11">
        <f>[1]RESERVAS!F34</f>
        <v>287755061</v>
      </c>
      <c r="E33" s="11">
        <f>[1]RESERVAS!G34</f>
        <v>5258205854</v>
      </c>
      <c r="F33" s="88">
        <f t="shared" si="0"/>
        <v>0.23888503274382566</v>
      </c>
      <c r="G33" s="11">
        <f>[1]RESERVAS!I34</f>
        <v>4506968500</v>
      </c>
      <c r="H33" s="11">
        <f>[1]RESERVAS!J34</f>
        <v>85.71</v>
      </c>
      <c r="I33" s="73">
        <f>[1]RESERVAS!K34</f>
        <v>751237354</v>
      </c>
      <c r="J33" s="52">
        <f>[1]RESERVAS!L34</f>
        <v>2124801353</v>
      </c>
      <c r="K33" s="43">
        <f>[1]RESERVAS!M34</f>
        <v>287755046</v>
      </c>
      <c r="L33" s="43">
        <f>[1]RESERVAS!N34</f>
        <v>1837046307</v>
      </c>
      <c r="M33" s="89">
        <f t="shared" si="1"/>
        <v>1.8835176484717628</v>
      </c>
      <c r="N33" s="43">
        <f>[1]RESERVAS!P34</f>
        <v>1804386353</v>
      </c>
      <c r="O33" s="43">
        <f>[1]RESERVAS!Q34</f>
        <v>98.22</v>
      </c>
      <c r="P33" s="10">
        <f>[1]RESERVAS!R34</f>
        <v>32659954</v>
      </c>
      <c r="Q33" s="52">
        <f>[1]RESERVAS!S34</f>
        <v>0</v>
      </c>
      <c r="R33" s="43">
        <f>[1]RESERVAS!T34</f>
        <v>0</v>
      </c>
      <c r="S33" s="43">
        <f>[1]RESERVAS!U34</f>
        <v>0</v>
      </c>
      <c r="T33" s="43">
        <f>[1]RESERVAS!V34</f>
        <v>0</v>
      </c>
      <c r="U33" s="43">
        <f>[1]RESERVAS!W34</f>
        <v>0</v>
      </c>
      <c r="V33" s="43">
        <f>[1]RESERVAS!X34</f>
        <v>0</v>
      </c>
      <c r="W33" s="10">
        <f>[1]RESERVAS!Y34</f>
        <v>0</v>
      </c>
      <c r="X33" s="43">
        <f>[1]RESERVAS!Z34</f>
        <v>3421159562</v>
      </c>
      <c r="Y33" s="43">
        <f>[1]RESERVAS!AA34</f>
        <v>15</v>
      </c>
      <c r="Z33" s="43">
        <f>[1]RESERVAS!AB34</f>
        <v>3421159547</v>
      </c>
      <c r="AA33" s="89">
        <f t="shared" si="2"/>
        <v>0.16374592634161458</v>
      </c>
      <c r="AB33" s="43">
        <f>[1]RESERVAS!AD34</f>
        <v>2702582147</v>
      </c>
      <c r="AC33" s="43">
        <f>[1]RESERVAS!AE34</f>
        <v>79</v>
      </c>
      <c r="AD33" s="10">
        <f>[1]RESERVAS!AF34</f>
        <v>718577400</v>
      </c>
      <c r="AE33" s="5"/>
      <c r="AF33" s="5"/>
      <c r="AG33" s="5"/>
      <c r="AH33" s="5"/>
    </row>
    <row r="34" spans="1:34" x14ac:dyDescent="0.2">
      <c r="A34" s="4">
        <v>208</v>
      </c>
      <c r="B34" s="43" t="str">
        <f>[1]RESERVAS!D35</f>
        <v>CAJA DE VIVIENDA POPULAR.</v>
      </c>
      <c r="C34" s="11">
        <f>[1]RESERVAS!E35</f>
        <v>18087397082</v>
      </c>
      <c r="D34" s="11">
        <f>[1]RESERVAS!F35</f>
        <v>163206492</v>
      </c>
      <c r="E34" s="11">
        <f>[1]RESERVAS!G35</f>
        <v>17924190590</v>
      </c>
      <c r="F34" s="88">
        <f t="shared" si="0"/>
        <v>0.81431213894782639</v>
      </c>
      <c r="G34" s="11">
        <f>[1]RESERVAS!I35</f>
        <v>15474056902</v>
      </c>
      <c r="H34" s="11">
        <f>[1]RESERVAS!J35</f>
        <v>86.33</v>
      </c>
      <c r="I34" s="73">
        <f>[1]RESERVAS!K35</f>
        <v>2450133688</v>
      </c>
      <c r="J34" s="52">
        <f>[1]RESERVAS!L35</f>
        <v>389510215</v>
      </c>
      <c r="K34" s="43">
        <f>[1]RESERVAS!M35</f>
        <v>3279827</v>
      </c>
      <c r="L34" s="43">
        <f>[1]RESERVAS!N35</f>
        <v>386230388</v>
      </c>
      <c r="M34" s="89">
        <f t="shared" si="1"/>
        <v>0.39600077004161033</v>
      </c>
      <c r="N34" s="43">
        <f>[1]RESERVAS!P35</f>
        <v>386230388</v>
      </c>
      <c r="O34" s="43">
        <f>[1]RESERVAS!Q35</f>
        <v>100</v>
      </c>
      <c r="P34" s="10">
        <f>[1]RESERVAS!R35</f>
        <v>0</v>
      </c>
      <c r="Q34" s="52">
        <f>[1]RESERVAS!S35</f>
        <v>0</v>
      </c>
      <c r="R34" s="43">
        <f>[1]RESERVAS!T35</f>
        <v>0</v>
      </c>
      <c r="S34" s="43">
        <f>[1]RESERVAS!U35</f>
        <v>0</v>
      </c>
      <c r="T34" s="43">
        <f>[1]RESERVAS!V35</f>
        <v>0</v>
      </c>
      <c r="U34" s="43">
        <f>[1]RESERVAS!W35</f>
        <v>0</v>
      </c>
      <c r="V34" s="43">
        <f>[1]RESERVAS!X35</f>
        <v>0</v>
      </c>
      <c r="W34" s="10">
        <f>[1]RESERVAS!Y35</f>
        <v>0</v>
      </c>
      <c r="X34" s="43">
        <f>[1]RESERVAS!Z35</f>
        <v>17697886867</v>
      </c>
      <c r="Y34" s="43">
        <f>[1]RESERVAS!AA35</f>
        <v>159926665</v>
      </c>
      <c r="Z34" s="43">
        <f>[1]RESERVAS!AB35</f>
        <v>17537960202</v>
      </c>
      <c r="AA34" s="89">
        <f t="shared" si="2"/>
        <v>0.83941409336992256</v>
      </c>
      <c r="AB34" s="43">
        <f>[1]RESERVAS!AD35</f>
        <v>15087826514</v>
      </c>
      <c r="AC34" s="43">
        <f>[1]RESERVAS!AE35</f>
        <v>86.03</v>
      </c>
      <c r="AD34" s="10">
        <f>[1]RESERVAS!AF35</f>
        <v>2450133688</v>
      </c>
      <c r="AE34" s="5"/>
      <c r="AF34" s="5"/>
      <c r="AG34" s="5"/>
      <c r="AH34" s="5"/>
    </row>
    <row r="35" spans="1:34" x14ac:dyDescent="0.2">
      <c r="A35" s="4">
        <v>211</v>
      </c>
      <c r="B35" s="43" t="str">
        <f>[1]RESERVAS!D36</f>
        <v>INSTITUTO DISTRITAL PARA LA RECREACION Y EL DEPORTE - IDRD.</v>
      </c>
      <c r="C35" s="11">
        <f>[1]RESERVAS!E36</f>
        <v>44510336855</v>
      </c>
      <c r="D35" s="11">
        <f>[1]RESERVAS!F36</f>
        <v>608413578</v>
      </c>
      <c r="E35" s="11">
        <f>[1]RESERVAS!G36</f>
        <v>43901923277</v>
      </c>
      <c r="F35" s="88">
        <f t="shared" si="0"/>
        <v>1.9945039564331726</v>
      </c>
      <c r="G35" s="11">
        <f>[1]RESERVAS!I36</f>
        <v>38495574993</v>
      </c>
      <c r="H35" s="11">
        <f>[1]RESERVAS!J36</f>
        <v>87.69</v>
      </c>
      <c r="I35" s="73">
        <f>[1]RESERVAS!K36</f>
        <v>5406348284</v>
      </c>
      <c r="J35" s="52">
        <f>[1]RESERVAS!L36</f>
        <v>822526483</v>
      </c>
      <c r="K35" s="43">
        <f>[1]RESERVAS!M36</f>
        <v>32404454</v>
      </c>
      <c r="L35" s="43">
        <f>[1]RESERVAS!N36</f>
        <v>790122029</v>
      </c>
      <c r="M35" s="89">
        <f t="shared" si="1"/>
        <v>0.8101095657725399</v>
      </c>
      <c r="N35" s="43">
        <f>[1]RESERVAS!P36</f>
        <v>789908589</v>
      </c>
      <c r="O35" s="43">
        <f>[1]RESERVAS!Q36</f>
        <v>99.97</v>
      </c>
      <c r="P35" s="10">
        <f>[1]RESERVAS!R36</f>
        <v>213440</v>
      </c>
      <c r="Q35" s="52">
        <f>[1]RESERVAS!S36</f>
        <v>0</v>
      </c>
      <c r="R35" s="43">
        <f>[1]RESERVAS!T36</f>
        <v>0</v>
      </c>
      <c r="S35" s="43">
        <f>[1]RESERVAS!U36</f>
        <v>0</v>
      </c>
      <c r="T35" s="43">
        <f>[1]RESERVAS!V36</f>
        <v>0</v>
      </c>
      <c r="U35" s="43">
        <f>[1]RESERVAS!W36</f>
        <v>0</v>
      </c>
      <c r="V35" s="43">
        <f>[1]RESERVAS!X36</f>
        <v>0</v>
      </c>
      <c r="W35" s="10">
        <f>[1]RESERVAS!Y36</f>
        <v>0</v>
      </c>
      <c r="X35" s="43">
        <f>[1]RESERVAS!Z36</f>
        <v>43687810372</v>
      </c>
      <c r="Y35" s="43">
        <f>[1]RESERVAS!AA36</f>
        <v>576009124</v>
      </c>
      <c r="Z35" s="43">
        <f>[1]RESERVAS!AB36</f>
        <v>43111801248</v>
      </c>
      <c r="AA35" s="89">
        <f t="shared" si="2"/>
        <v>2.0634471250543336</v>
      </c>
      <c r="AB35" s="43">
        <f>[1]RESERVAS!AD36</f>
        <v>37705666404</v>
      </c>
      <c r="AC35" s="43">
        <f>[1]RESERVAS!AE36</f>
        <v>87.46</v>
      </c>
      <c r="AD35" s="10">
        <f>[1]RESERVAS!AF36</f>
        <v>5406134844</v>
      </c>
      <c r="AE35" s="5"/>
      <c r="AF35" s="5"/>
      <c r="AG35" s="5"/>
      <c r="AH35" s="5"/>
    </row>
    <row r="36" spans="1:34" x14ac:dyDescent="0.2">
      <c r="A36" s="4">
        <v>213</v>
      </c>
      <c r="B36" s="43" t="str">
        <f>[1]RESERVAS!D37</f>
        <v>INSTITUTO DISTRITAL DEL PATRIMONIO CULTURAL -IDPC.</v>
      </c>
      <c r="C36" s="11">
        <f>[1]RESERVAS!E37</f>
        <v>9341166289</v>
      </c>
      <c r="D36" s="11">
        <f>[1]RESERVAS!F37</f>
        <v>338742702</v>
      </c>
      <c r="E36" s="11">
        <f>[1]RESERVAS!G37</f>
        <v>9002423587</v>
      </c>
      <c r="F36" s="88">
        <f t="shared" si="0"/>
        <v>0.40898822013944752</v>
      </c>
      <c r="G36" s="11">
        <f>[1]RESERVAS!I37</f>
        <v>9002349871</v>
      </c>
      <c r="H36" s="11">
        <f>[1]RESERVAS!J37</f>
        <v>100</v>
      </c>
      <c r="I36" s="73">
        <f>[1]RESERVAS!K37</f>
        <v>73716</v>
      </c>
      <c r="J36" s="52">
        <f>[1]RESERVAS!L37</f>
        <v>186006923</v>
      </c>
      <c r="K36" s="43">
        <f>[1]RESERVAS!M37</f>
        <v>5870468</v>
      </c>
      <c r="L36" s="43">
        <f>[1]RESERVAS!N37</f>
        <v>180136455</v>
      </c>
      <c r="M36" s="89">
        <f t="shared" si="1"/>
        <v>0.18469332582025083</v>
      </c>
      <c r="N36" s="43">
        <f>[1]RESERVAS!P37</f>
        <v>180136455</v>
      </c>
      <c r="O36" s="43">
        <f>[1]RESERVAS!Q37</f>
        <v>100</v>
      </c>
      <c r="P36" s="10">
        <f>[1]RESERVAS!R37</f>
        <v>0</v>
      </c>
      <c r="Q36" s="52">
        <f>[1]RESERVAS!S37</f>
        <v>0</v>
      </c>
      <c r="R36" s="43">
        <f>[1]RESERVAS!T37</f>
        <v>0</v>
      </c>
      <c r="S36" s="43">
        <f>[1]RESERVAS!U37</f>
        <v>0</v>
      </c>
      <c r="T36" s="43">
        <f>[1]RESERVAS!V37</f>
        <v>0</v>
      </c>
      <c r="U36" s="43">
        <f>[1]RESERVAS!W37</f>
        <v>0</v>
      </c>
      <c r="V36" s="43">
        <f>[1]RESERVAS!X37</f>
        <v>0</v>
      </c>
      <c r="W36" s="10">
        <f>[1]RESERVAS!Y37</f>
        <v>0</v>
      </c>
      <c r="X36" s="43">
        <f>[1]RESERVAS!Z37</f>
        <v>9155159366</v>
      </c>
      <c r="Y36" s="43">
        <f>[1]RESERVAS!AA37</f>
        <v>332872234</v>
      </c>
      <c r="Z36" s="43">
        <f>[1]RESERVAS!AB37</f>
        <v>8822287132</v>
      </c>
      <c r="AA36" s="89">
        <f t="shared" si="2"/>
        <v>0.42225846501307474</v>
      </c>
      <c r="AB36" s="43">
        <f>[1]RESERVAS!AD37</f>
        <v>8822213416</v>
      </c>
      <c r="AC36" s="43">
        <f>[1]RESERVAS!AE37</f>
        <v>100</v>
      </c>
      <c r="AD36" s="10">
        <f>[1]RESERVAS!AF37</f>
        <v>73716</v>
      </c>
      <c r="AE36" s="5"/>
      <c r="AF36" s="5"/>
      <c r="AG36" s="5"/>
      <c r="AH36" s="5"/>
    </row>
    <row r="37" spans="1:34" x14ac:dyDescent="0.2">
      <c r="A37" s="4">
        <v>214</v>
      </c>
      <c r="B37" s="43" t="str">
        <f>[1]RESERVAS!D38</f>
        <v>INSTITUTO DISTRITAL PARA LA PROTECCION DE JUVENTUD Y LA NIÑEZ DESAMPARADA-IDIPRON..</v>
      </c>
      <c r="C37" s="11">
        <f>[1]RESERVAS!E38</f>
        <v>15445760671</v>
      </c>
      <c r="D37" s="11">
        <f>[1]RESERVAS!F38</f>
        <v>1804752053</v>
      </c>
      <c r="E37" s="11">
        <f>[1]RESERVAS!G38</f>
        <v>13641008618</v>
      </c>
      <c r="F37" s="88">
        <f t="shared" si="0"/>
        <v>0.61972332024446031</v>
      </c>
      <c r="G37" s="11">
        <f>[1]RESERVAS!I38</f>
        <v>13407630284</v>
      </c>
      <c r="H37" s="11">
        <f>[1]RESERVAS!J38</f>
        <v>98.29</v>
      </c>
      <c r="I37" s="73">
        <f>[1]RESERVAS!K38</f>
        <v>233378334</v>
      </c>
      <c r="J37" s="52">
        <f>[1]RESERVAS!L38</f>
        <v>210005603</v>
      </c>
      <c r="K37" s="43">
        <f>[1]RESERVAS!M38</f>
        <v>3250088</v>
      </c>
      <c r="L37" s="43">
        <f>[1]RESERVAS!N38</f>
        <v>206755515</v>
      </c>
      <c r="M37" s="89">
        <f t="shared" si="1"/>
        <v>0.21198576211033329</v>
      </c>
      <c r="N37" s="43">
        <f>[1]RESERVAS!P38</f>
        <v>206755515</v>
      </c>
      <c r="O37" s="43">
        <f>[1]RESERVAS!Q38</f>
        <v>100</v>
      </c>
      <c r="P37" s="10">
        <f>[1]RESERVAS!R38</f>
        <v>0</v>
      </c>
      <c r="Q37" s="52">
        <f>[1]RESERVAS!S38</f>
        <v>0</v>
      </c>
      <c r="R37" s="43">
        <f>[1]RESERVAS!T38</f>
        <v>0</v>
      </c>
      <c r="S37" s="43">
        <f>[1]RESERVAS!U38</f>
        <v>0</v>
      </c>
      <c r="T37" s="43">
        <f>[1]RESERVAS!V38</f>
        <v>0</v>
      </c>
      <c r="U37" s="43">
        <f>[1]RESERVAS!W38</f>
        <v>0</v>
      </c>
      <c r="V37" s="43">
        <f>[1]RESERVAS!X38</f>
        <v>0</v>
      </c>
      <c r="W37" s="10">
        <f>[1]RESERVAS!Y38</f>
        <v>0</v>
      </c>
      <c r="X37" s="43">
        <f>[1]RESERVAS!Z38</f>
        <v>15235755068</v>
      </c>
      <c r="Y37" s="43">
        <f>[1]RESERVAS!AA38</f>
        <v>1801501965</v>
      </c>
      <c r="Z37" s="43">
        <f>[1]RESERVAS!AB38</f>
        <v>13434253103</v>
      </c>
      <c r="AA37" s="89">
        <f t="shared" si="2"/>
        <v>0.64299959964961118</v>
      </c>
      <c r="AB37" s="43">
        <f>[1]RESERVAS!AD38</f>
        <v>13200874769</v>
      </c>
      <c r="AC37" s="43">
        <f>[1]RESERVAS!AE38</f>
        <v>98.26</v>
      </c>
      <c r="AD37" s="10">
        <f>[1]RESERVAS!AF38</f>
        <v>233378334</v>
      </c>
      <c r="AE37" s="5"/>
      <c r="AF37" s="5"/>
      <c r="AG37" s="5"/>
      <c r="AH37" s="5"/>
    </row>
    <row r="38" spans="1:34" x14ac:dyDescent="0.2">
      <c r="A38" s="4">
        <v>215</v>
      </c>
      <c r="B38" s="43" t="str">
        <f>[1]RESERVAS!D39</f>
        <v>FUNDACION GILBERTO ALZATE AVENDAÑO..</v>
      </c>
      <c r="C38" s="11">
        <f>[1]RESERVAS!E39</f>
        <v>753841568</v>
      </c>
      <c r="D38" s="11">
        <f>[1]RESERVAS!F39</f>
        <v>19736618</v>
      </c>
      <c r="E38" s="11">
        <f>[1]RESERVAS!G39</f>
        <v>734104950</v>
      </c>
      <c r="F38" s="88">
        <f t="shared" si="0"/>
        <v>3.3351049747272696E-2</v>
      </c>
      <c r="G38" s="11">
        <f>[1]RESERVAS!I39</f>
        <v>726428864</v>
      </c>
      <c r="H38" s="11">
        <f>[1]RESERVAS!J39</f>
        <v>98.95</v>
      </c>
      <c r="I38" s="73">
        <f>[1]RESERVAS!K39</f>
        <v>7676086</v>
      </c>
      <c r="J38" s="52">
        <f>[1]RESERVAS!L39</f>
        <v>167079106</v>
      </c>
      <c r="K38" s="43">
        <f>[1]RESERVAS!M39</f>
        <v>5607539</v>
      </c>
      <c r="L38" s="43">
        <f>[1]RESERVAS!N39</f>
        <v>161471567</v>
      </c>
      <c r="M38" s="89">
        <f t="shared" si="1"/>
        <v>0.16555627640522547</v>
      </c>
      <c r="N38" s="43">
        <f>[1]RESERVAS!P39</f>
        <v>158818410</v>
      </c>
      <c r="O38" s="43">
        <f>[1]RESERVAS!Q39</f>
        <v>98.36</v>
      </c>
      <c r="P38" s="10">
        <f>[1]RESERVAS!R39</f>
        <v>2653157</v>
      </c>
      <c r="Q38" s="52">
        <f>[1]RESERVAS!S39</f>
        <v>0</v>
      </c>
      <c r="R38" s="43">
        <f>[1]RESERVAS!T39</f>
        <v>0</v>
      </c>
      <c r="S38" s="43">
        <f>[1]RESERVAS!U39</f>
        <v>0</v>
      </c>
      <c r="T38" s="43">
        <f>[1]RESERVAS!V39</f>
        <v>0</v>
      </c>
      <c r="U38" s="43">
        <f>[1]RESERVAS!W39</f>
        <v>0</v>
      </c>
      <c r="V38" s="43">
        <f>[1]RESERVAS!X39</f>
        <v>0</v>
      </c>
      <c r="W38" s="10">
        <f>[1]RESERVAS!Y39</f>
        <v>0</v>
      </c>
      <c r="X38" s="43">
        <f>[1]RESERVAS!Z39</f>
        <v>586762462</v>
      </c>
      <c r="Y38" s="43">
        <f>[1]RESERVAS!AA39</f>
        <v>14129079</v>
      </c>
      <c r="Z38" s="43">
        <f>[1]RESERVAS!AB39</f>
        <v>572633383</v>
      </c>
      <c r="AA38" s="89">
        <f t="shared" si="2"/>
        <v>2.7407778697632185E-2</v>
      </c>
      <c r="AB38" s="43">
        <f>[1]RESERVAS!AD39</f>
        <v>567610454</v>
      </c>
      <c r="AC38" s="43">
        <f>[1]RESERVAS!AE39</f>
        <v>99.12</v>
      </c>
      <c r="AD38" s="10">
        <f>[1]RESERVAS!AF39</f>
        <v>5022929</v>
      </c>
      <c r="AE38" s="5"/>
      <c r="AF38" s="5"/>
      <c r="AG38" s="5"/>
      <c r="AH38" s="5"/>
    </row>
    <row r="39" spans="1:34" x14ac:dyDescent="0.2">
      <c r="A39" s="4">
        <v>216</v>
      </c>
      <c r="B39" s="43" t="str">
        <f>[1]RESERVAS!D40</f>
        <v>ORQUESTA FILARMONICA DE BOGOTA, D.C..</v>
      </c>
      <c r="C39" s="11">
        <f>[1]RESERVAS!E40</f>
        <v>1290994287</v>
      </c>
      <c r="D39" s="11">
        <f>[1]RESERVAS!F40</f>
        <v>339201595</v>
      </c>
      <c r="E39" s="11">
        <f>[1]RESERVAS!G40</f>
        <v>951792692</v>
      </c>
      <c r="F39" s="88">
        <f t="shared" si="0"/>
        <v>4.3240800133526679E-2</v>
      </c>
      <c r="G39" s="11">
        <f>[1]RESERVAS!I40</f>
        <v>951459491</v>
      </c>
      <c r="H39" s="11">
        <f>[1]RESERVAS!J40</f>
        <v>99.96</v>
      </c>
      <c r="I39" s="73">
        <f>[1]RESERVAS!K40</f>
        <v>333201</v>
      </c>
      <c r="J39" s="52">
        <f>[1]RESERVAS!L40</f>
        <v>141204702</v>
      </c>
      <c r="K39" s="43">
        <f>[1]RESERVAS!M40</f>
        <v>72103</v>
      </c>
      <c r="L39" s="43">
        <f>[1]RESERVAS!N40</f>
        <v>141132599</v>
      </c>
      <c r="M39" s="89">
        <f t="shared" si="1"/>
        <v>0.14470279817023049</v>
      </c>
      <c r="N39" s="43">
        <f>[1]RESERVAS!P40</f>
        <v>141132599</v>
      </c>
      <c r="O39" s="43">
        <f>[1]RESERVAS!Q40</f>
        <v>100</v>
      </c>
      <c r="P39" s="10">
        <f>[1]RESERVAS!R40</f>
        <v>0</v>
      </c>
      <c r="Q39" s="52">
        <f>[1]RESERVAS!S40</f>
        <v>0</v>
      </c>
      <c r="R39" s="43">
        <f>[1]RESERVAS!T40</f>
        <v>0</v>
      </c>
      <c r="S39" s="43">
        <f>[1]RESERVAS!U40</f>
        <v>0</v>
      </c>
      <c r="T39" s="43">
        <f>[1]RESERVAS!V40</f>
        <v>0</v>
      </c>
      <c r="U39" s="43">
        <f>[1]RESERVAS!W40</f>
        <v>0</v>
      </c>
      <c r="V39" s="43">
        <f>[1]RESERVAS!X40</f>
        <v>0</v>
      </c>
      <c r="W39" s="10">
        <f>[1]RESERVAS!Y40</f>
        <v>0</v>
      </c>
      <c r="X39" s="43">
        <f>[1]RESERVAS!Z40</f>
        <v>1149789585</v>
      </c>
      <c r="Y39" s="43">
        <f>[1]RESERVAS!AA40</f>
        <v>339129492</v>
      </c>
      <c r="Z39" s="43">
        <f>[1]RESERVAS!AB40</f>
        <v>810660093</v>
      </c>
      <c r="AA39" s="89">
        <f t="shared" si="2"/>
        <v>3.8800379243600483E-2</v>
      </c>
      <c r="AB39" s="43">
        <f>[1]RESERVAS!AD40</f>
        <v>810326892</v>
      </c>
      <c r="AC39" s="43">
        <f>[1]RESERVAS!AE40</f>
        <v>99.96</v>
      </c>
      <c r="AD39" s="10">
        <f>[1]RESERVAS!AF40</f>
        <v>333201</v>
      </c>
      <c r="AE39" s="5"/>
      <c r="AF39" s="5"/>
      <c r="AG39" s="5"/>
      <c r="AH39" s="5"/>
    </row>
    <row r="40" spans="1:34" x14ac:dyDescent="0.2">
      <c r="A40" s="4">
        <v>217</v>
      </c>
      <c r="B40" s="43" t="str">
        <f>[1]RESERVAS!D41</f>
        <v>FONDO DE VIGILANCIA Y SEGURIDAD DE BOGOTA, D.C..</v>
      </c>
      <c r="C40" s="11">
        <f>[1]RESERVAS!E41</f>
        <v>58914222004</v>
      </c>
      <c r="D40" s="11">
        <f>[1]RESERVAS!F41</f>
        <v>299455694</v>
      </c>
      <c r="E40" s="11">
        <f>[1]RESERVAS!G41</f>
        <v>58614766310</v>
      </c>
      <c r="F40" s="88">
        <f t="shared" si="0"/>
        <v>2.662921680516626</v>
      </c>
      <c r="G40" s="11">
        <f>[1]RESERVAS!I41</f>
        <v>48692748573</v>
      </c>
      <c r="H40" s="11">
        <f>[1]RESERVAS!J41</f>
        <v>83.07</v>
      </c>
      <c r="I40" s="73">
        <f>[1]RESERVAS!K41</f>
        <v>9922017737</v>
      </c>
      <c r="J40" s="52">
        <f>[1]RESERVAS!L41</f>
        <v>2715502936</v>
      </c>
      <c r="K40" s="43">
        <f>[1]RESERVAS!M41</f>
        <v>36022381</v>
      </c>
      <c r="L40" s="43">
        <f>[1]RESERVAS!N41</f>
        <v>2679480555</v>
      </c>
      <c r="M40" s="89">
        <f t="shared" si="1"/>
        <v>2.7472627635180316</v>
      </c>
      <c r="N40" s="43">
        <f>[1]RESERVAS!P41</f>
        <v>2193125028</v>
      </c>
      <c r="O40" s="43">
        <f>[1]RESERVAS!Q41</f>
        <v>81.849999999999994</v>
      </c>
      <c r="P40" s="10">
        <f>[1]RESERVAS!R41</f>
        <v>486355527</v>
      </c>
      <c r="Q40" s="52">
        <f>[1]RESERVAS!S41</f>
        <v>0</v>
      </c>
      <c r="R40" s="43">
        <f>[1]RESERVAS!T41</f>
        <v>0</v>
      </c>
      <c r="S40" s="43">
        <f>[1]RESERVAS!U41</f>
        <v>0</v>
      </c>
      <c r="T40" s="43">
        <f>[1]RESERVAS!V41</f>
        <v>0</v>
      </c>
      <c r="U40" s="43">
        <f>[1]RESERVAS!W41</f>
        <v>0</v>
      </c>
      <c r="V40" s="43">
        <f>[1]RESERVAS!X41</f>
        <v>0</v>
      </c>
      <c r="W40" s="10">
        <f>[1]RESERVAS!Y41</f>
        <v>0</v>
      </c>
      <c r="X40" s="43">
        <f>[1]RESERVAS!Z41</f>
        <v>56198719068</v>
      </c>
      <c r="Y40" s="43">
        <f>[1]RESERVAS!AA41</f>
        <v>263433313</v>
      </c>
      <c r="Z40" s="43">
        <f>[1]RESERVAS!AB41</f>
        <v>55935285755</v>
      </c>
      <c r="AA40" s="89">
        <f t="shared" si="2"/>
        <v>2.6772136918218372</v>
      </c>
      <c r="AB40" s="43">
        <f>[1]RESERVAS!AD41</f>
        <v>46499623545</v>
      </c>
      <c r="AC40" s="43">
        <f>[1]RESERVAS!AE41</f>
        <v>83.13</v>
      </c>
      <c r="AD40" s="10">
        <f>[1]RESERVAS!AF41</f>
        <v>9435662210</v>
      </c>
      <c r="AE40" s="5"/>
      <c r="AF40" s="5"/>
      <c r="AG40" s="5"/>
      <c r="AH40" s="5"/>
    </row>
    <row r="41" spans="1:34" x14ac:dyDescent="0.2">
      <c r="A41" s="4">
        <v>218</v>
      </c>
      <c r="B41" s="43" t="str">
        <f>[1]RESERVAS!D42</f>
        <v>JARDIN BOTANICO DE BOGOTA JOSE CELESTINO MUTIS..</v>
      </c>
      <c r="C41" s="11">
        <f>[1]RESERVAS!E42</f>
        <v>9055546640</v>
      </c>
      <c r="D41" s="11">
        <f>[1]RESERVAS!F42</f>
        <v>820817884</v>
      </c>
      <c r="E41" s="11">
        <f>[1]RESERVAS!G42</f>
        <v>8234728756</v>
      </c>
      <c r="F41" s="88">
        <f t="shared" si="0"/>
        <v>0.37411115181371957</v>
      </c>
      <c r="G41" s="11">
        <f>[1]RESERVAS!I42</f>
        <v>8178780033</v>
      </c>
      <c r="H41" s="11">
        <f>[1]RESERVAS!J42</f>
        <v>99.32</v>
      </c>
      <c r="I41" s="73">
        <f>[1]RESERVAS!K42</f>
        <v>55948723</v>
      </c>
      <c r="J41" s="52">
        <f>[1]RESERVAS!L42</f>
        <v>305057547</v>
      </c>
      <c r="K41" s="43">
        <f>[1]RESERVAS!M42</f>
        <v>159177</v>
      </c>
      <c r="L41" s="43">
        <f>[1]RESERVAS!N42</f>
        <v>304898370</v>
      </c>
      <c r="M41" s="89">
        <f t="shared" si="1"/>
        <v>0.31261131453082824</v>
      </c>
      <c r="N41" s="43">
        <f>[1]RESERVAS!P42</f>
        <v>304095845</v>
      </c>
      <c r="O41" s="43">
        <f>[1]RESERVAS!Q42</f>
        <v>99.74</v>
      </c>
      <c r="P41" s="10">
        <f>[1]RESERVAS!R42</f>
        <v>802525</v>
      </c>
      <c r="Q41" s="52">
        <f>[1]RESERVAS!S42</f>
        <v>0</v>
      </c>
      <c r="R41" s="43">
        <f>[1]RESERVAS!T42</f>
        <v>0</v>
      </c>
      <c r="S41" s="43">
        <f>[1]RESERVAS!U42</f>
        <v>0</v>
      </c>
      <c r="T41" s="43">
        <f>[1]RESERVAS!V42</f>
        <v>0</v>
      </c>
      <c r="U41" s="43">
        <f>[1]RESERVAS!W42</f>
        <v>0</v>
      </c>
      <c r="V41" s="43">
        <f>[1]RESERVAS!X42</f>
        <v>0</v>
      </c>
      <c r="W41" s="10">
        <f>[1]RESERVAS!Y42</f>
        <v>0</v>
      </c>
      <c r="X41" s="43">
        <f>[1]RESERVAS!Z42</f>
        <v>8750489093</v>
      </c>
      <c r="Y41" s="43">
        <f>[1]RESERVAS!AA42</f>
        <v>820658707</v>
      </c>
      <c r="Z41" s="43">
        <f>[1]RESERVAS!AB42</f>
        <v>7929830386</v>
      </c>
      <c r="AA41" s="89">
        <f t="shared" si="2"/>
        <v>0.37954307726632697</v>
      </c>
      <c r="AB41" s="43">
        <f>[1]RESERVAS!AD42</f>
        <v>7874684188</v>
      </c>
      <c r="AC41" s="43">
        <f>[1]RESERVAS!AE42</f>
        <v>99.3</v>
      </c>
      <c r="AD41" s="10">
        <f>[1]RESERVAS!AF42</f>
        <v>55146198</v>
      </c>
      <c r="AE41" s="5"/>
      <c r="AF41" s="5"/>
      <c r="AG41" s="5"/>
      <c r="AH41" s="5"/>
    </row>
    <row r="42" spans="1:34" x14ac:dyDescent="0.2">
      <c r="A42" s="4">
        <v>219</v>
      </c>
      <c r="B42" s="43" t="str">
        <f>[1]RESERVAS!D43</f>
        <v>INSTITUTO PARA LA INVESTIGACION EDUCATIVA Y EL DESARROLLO PEDAGOGICO- IDEP..</v>
      </c>
      <c r="C42" s="11">
        <f>[1]RESERVAS!E43</f>
        <v>584727419</v>
      </c>
      <c r="D42" s="11">
        <f>[1]RESERVAS!F43</f>
        <v>800922</v>
      </c>
      <c r="E42" s="11">
        <f>[1]RESERVAS!G43</f>
        <v>583926497</v>
      </c>
      <c r="F42" s="88">
        <f t="shared" si="0"/>
        <v>2.6528307226640662E-2</v>
      </c>
      <c r="G42" s="11">
        <f>[1]RESERVAS!I43</f>
        <v>583926497</v>
      </c>
      <c r="H42" s="11">
        <f>[1]RESERVAS!J43</f>
        <v>100</v>
      </c>
      <c r="I42" s="73">
        <f>[1]RESERVAS!K43</f>
        <v>0</v>
      </c>
      <c r="J42" s="52">
        <f>[1]RESERVAS!L43</f>
        <v>52593661</v>
      </c>
      <c r="K42" s="43">
        <f>[1]RESERVAS!M43</f>
        <v>800922</v>
      </c>
      <c r="L42" s="43">
        <f>[1]RESERVAS!N43</f>
        <v>51792739</v>
      </c>
      <c r="M42" s="89">
        <f t="shared" si="1"/>
        <v>5.3102928106641224E-2</v>
      </c>
      <c r="N42" s="43">
        <f>[1]RESERVAS!P43</f>
        <v>51792739</v>
      </c>
      <c r="O42" s="43">
        <f>[1]RESERVAS!Q43</f>
        <v>100</v>
      </c>
      <c r="P42" s="10">
        <f>[1]RESERVAS!R43</f>
        <v>0</v>
      </c>
      <c r="Q42" s="52">
        <f>[1]RESERVAS!S43</f>
        <v>0</v>
      </c>
      <c r="R42" s="43">
        <f>[1]RESERVAS!T43</f>
        <v>0</v>
      </c>
      <c r="S42" s="43">
        <f>[1]RESERVAS!U43</f>
        <v>0</v>
      </c>
      <c r="T42" s="43">
        <f>[1]RESERVAS!V43</f>
        <v>0</v>
      </c>
      <c r="U42" s="43">
        <f>[1]RESERVAS!W43</f>
        <v>0</v>
      </c>
      <c r="V42" s="43">
        <f>[1]RESERVAS!X43</f>
        <v>0</v>
      </c>
      <c r="W42" s="10">
        <f>[1]RESERVAS!Y43</f>
        <v>0</v>
      </c>
      <c r="X42" s="43">
        <f>[1]RESERVAS!Z43</f>
        <v>532133758</v>
      </c>
      <c r="Y42" s="43">
        <f>[1]RESERVAS!AA43</f>
        <v>0</v>
      </c>
      <c r="Z42" s="43">
        <f>[1]RESERVAS!AB43</f>
        <v>532133758</v>
      </c>
      <c r="AA42" s="89">
        <f t="shared" si="2"/>
        <v>2.5469357375560761E-2</v>
      </c>
      <c r="AB42" s="43">
        <f>[1]RESERVAS!AD43</f>
        <v>532133758</v>
      </c>
      <c r="AC42" s="43">
        <f>[1]RESERVAS!AE43</f>
        <v>100</v>
      </c>
      <c r="AD42" s="10">
        <f>[1]RESERVAS!AF43</f>
        <v>0</v>
      </c>
      <c r="AE42" s="5"/>
      <c r="AF42" s="5"/>
      <c r="AG42" s="5"/>
      <c r="AH42" s="5"/>
    </row>
    <row r="43" spans="1:34" x14ac:dyDescent="0.2">
      <c r="A43" s="4">
        <v>220</v>
      </c>
      <c r="B43" s="43" t="str">
        <f>[1]RESERVAS!D44</f>
        <v>INSTITUTO DISTRITAL DE LA PARTICIPACION Y ACCION COMUNAL.</v>
      </c>
      <c r="C43" s="11">
        <f>[1]RESERVAS!E44</f>
        <v>7815108545</v>
      </c>
      <c r="D43" s="11">
        <f>[1]RESERVAS!F44</f>
        <v>449376764</v>
      </c>
      <c r="E43" s="11">
        <f>[1]RESERVAS!G44</f>
        <v>7365731781</v>
      </c>
      <c r="F43" s="88">
        <f t="shared" si="0"/>
        <v>0.3346318357520931</v>
      </c>
      <c r="G43" s="11">
        <f>[1]RESERVAS!I44</f>
        <v>7071551653</v>
      </c>
      <c r="H43" s="11">
        <f>[1]RESERVAS!J44</f>
        <v>96.01</v>
      </c>
      <c r="I43" s="73">
        <f>[1]RESERVAS!K44</f>
        <v>294180128</v>
      </c>
      <c r="J43" s="52">
        <f>[1]RESERVAS!L44</f>
        <v>460264696</v>
      </c>
      <c r="K43" s="43">
        <f>[1]RESERVAS!M44</f>
        <v>2722152</v>
      </c>
      <c r="L43" s="43">
        <f>[1]RESERVAS!N44</f>
        <v>457542544</v>
      </c>
      <c r="M43" s="89">
        <f t="shared" si="1"/>
        <v>0.46911689338850621</v>
      </c>
      <c r="N43" s="43">
        <f>[1]RESERVAS!P44</f>
        <v>433639344</v>
      </c>
      <c r="O43" s="43">
        <f>[1]RESERVAS!Q44</f>
        <v>94.78</v>
      </c>
      <c r="P43" s="10">
        <f>[1]RESERVAS!R44</f>
        <v>23903200</v>
      </c>
      <c r="Q43" s="52">
        <f>[1]RESERVAS!S44</f>
        <v>0</v>
      </c>
      <c r="R43" s="43">
        <f>[1]RESERVAS!T44</f>
        <v>0</v>
      </c>
      <c r="S43" s="43">
        <f>[1]RESERVAS!U44</f>
        <v>0</v>
      </c>
      <c r="T43" s="43">
        <f>[1]RESERVAS!V44</f>
        <v>0</v>
      </c>
      <c r="U43" s="43">
        <f>[1]RESERVAS!W44</f>
        <v>0</v>
      </c>
      <c r="V43" s="43">
        <f>[1]RESERVAS!X44</f>
        <v>0</v>
      </c>
      <c r="W43" s="10">
        <f>[1]RESERVAS!Y44</f>
        <v>0</v>
      </c>
      <c r="X43" s="43">
        <f>[1]RESERVAS!Z44</f>
        <v>7354843849</v>
      </c>
      <c r="Y43" s="43">
        <f>[1]RESERVAS!AA44</f>
        <v>446654612</v>
      </c>
      <c r="Z43" s="43">
        <f>[1]RESERVAS!AB44</f>
        <v>6908189237</v>
      </c>
      <c r="AA43" s="89">
        <f t="shared" si="2"/>
        <v>0.33064457544742992</v>
      </c>
      <c r="AB43" s="43">
        <f>[1]RESERVAS!AD44</f>
        <v>6637912309</v>
      </c>
      <c r="AC43" s="43">
        <f>[1]RESERVAS!AE44</f>
        <v>96.09</v>
      </c>
      <c r="AD43" s="10">
        <f>[1]RESERVAS!AF44</f>
        <v>270276928</v>
      </c>
      <c r="AE43" s="5"/>
      <c r="AF43" s="5"/>
      <c r="AG43" s="5"/>
      <c r="AH43" s="5"/>
    </row>
    <row r="44" spans="1:34" x14ac:dyDescent="0.2">
      <c r="A44" s="4">
        <v>221</v>
      </c>
      <c r="B44" s="43" t="str">
        <f>[1]RESERVAS!D45</f>
        <v>INSTITUTO DISTRITAL DE TURISMO.</v>
      </c>
      <c r="C44" s="11">
        <f>[1]RESERVAS!E45</f>
        <v>6135931391</v>
      </c>
      <c r="D44" s="11">
        <f>[1]RESERVAS!F45</f>
        <v>34645852</v>
      </c>
      <c r="E44" s="11">
        <f>[1]RESERVAS!G45</f>
        <v>6101285539</v>
      </c>
      <c r="F44" s="88">
        <f t="shared" si="0"/>
        <v>0.27718690295373227</v>
      </c>
      <c r="G44" s="11">
        <f>[1]RESERVAS!I45</f>
        <v>5959794382</v>
      </c>
      <c r="H44" s="11">
        <f>[1]RESERVAS!J45</f>
        <v>97.68</v>
      </c>
      <c r="I44" s="73">
        <f>[1]RESERVAS!K45</f>
        <v>141491157</v>
      </c>
      <c r="J44" s="52">
        <f>[1]RESERVAS!L45</f>
        <v>105244132</v>
      </c>
      <c r="K44" s="43">
        <f>[1]RESERVAS!M45</f>
        <v>918981</v>
      </c>
      <c r="L44" s="43">
        <f>[1]RESERVAS!N45</f>
        <v>104325151</v>
      </c>
      <c r="M44" s="89">
        <f t="shared" si="1"/>
        <v>0.10696424055247376</v>
      </c>
      <c r="N44" s="43">
        <f>[1]RESERVAS!P45</f>
        <v>103311611</v>
      </c>
      <c r="O44" s="43">
        <f>[1]RESERVAS!Q45</f>
        <v>99.03</v>
      </c>
      <c r="P44" s="10">
        <f>[1]RESERVAS!R45</f>
        <v>1013540</v>
      </c>
      <c r="Q44" s="52">
        <f>[1]RESERVAS!S45</f>
        <v>0</v>
      </c>
      <c r="R44" s="43">
        <f>[1]RESERVAS!T45</f>
        <v>0</v>
      </c>
      <c r="S44" s="43">
        <f>[1]RESERVAS!U45</f>
        <v>0</v>
      </c>
      <c r="T44" s="43">
        <f>[1]RESERVAS!V45</f>
        <v>0</v>
      </c>
      <c r="U44" s="43">
        <f>[1]RESERVAS!W45</f>
        <v>0</v>
      </c>
      <c r="V44" s="43">
        <f>[1]RESERVAS!X45</f>
        <v>0</v>
      </c>
      <c r="W44" s="10">
        <f>[1]RESERVAS!Y45</f>
        <v>0</v>
      </c>
      <c r="X44" s="43">
        <f>[1]RESERVAS!Z45</f>
        <v>6030687259</v>
      </c>
      <c r="Y44" s="43">
        <f>[1]RESERVAS!AA45</f>
        <v>33726871</v>
      </c>
      <c r="Z44" s="43">
        <f>[1]RESERVAS!AB45</f>
        <v>5996960388</v>
      </c>
      <c r="AA44" s="89">
        <f t="shared" si="2"/>
        <v>0.2870307042032344</v>
      </c>
      <c r="AB44" s="43">
        <f>[1]RESERVAS!AD45</f>
        <v>5856482771</v>
      </c>
      <c r="AC44" s="43">
        <f>[1]RESERVAS!AE45</f>
        <v>97.66</v>
      </c>
      <c r="AD44" s="10">
        <f>[1]RESERVAS!AF45</f>
        <v>140477617</v>
      </c>
      <c r="AE44" s="5"/>
      <c r="AF44" s="5"/>
      <c r="AG44" s="5"/>
      <c r="AH44" s="5"/>
    </row>
    <row r="45" spans="1:34" x14ac:dyDescent="0.2">
      <c r="A45" s="4">
        <v>222</v>
      </c>
      <c r="B45" s="43" t="str">
        <f>[1]RESERVAS!D46</f>
        <v>INSTITUTO DISTRITAL DE LAS ARTES - IDARTES.</v>
      </c>
      <c r="C45" s="11">
        <f>[1]RESERVAS!E46</f>
        <v>9867241294</v>
      </c>
      <c r="D45" s="11">
        <f>[1]RESERVAS!F46</f>
        <v>211616993</v>
      </c>
      <c r="E45" s="11">
        <f>[1]RESERVAS!G46</f>
        <v>9655624301</v>
      </c>
      <c r="F45" s="88">
        <f t="shared" si="0"/>
        <v>0.43866371750200855</v>
      </c>
      <c r="G45" s="11">
        <f>[1]RESERVAS!I46</f>
        <v>9653930371</v>
      </c>
      <c r="H45" s="11">
        <f>[1]RESERVAS!J46</f>
        <v>99.98</v>
      </c>
      <c r="I45" s="73">
        <f>[1]RESERVAS!K46</f>
        <v>1693930</v>
      </c>
      <c r="J45" s="52">
        <f>[1]RESERVAS!L46</f>
        <v>892300476</v>
      </c>
      <c r="K45" s="43">
        <f>[1]RESERVAS!M46</f>
        <v>4410690</v>
      </c>
      <c r="L45" s="43">
        <f>[1]RESERVAS!N46</f>
        <v>887889786</v>
      </c>
      <c r="M45" s="89">
        <f t="shared" si="1"/>
        <v>0.91035053142447353</v>
      </c>
      <c r="N45" s="43">
        <f>[1]RESERVAS!P46</f>
        <v>886559386</v>
      </c>
      <c r="O45" s="43">
        <f>[1]RESERVAS!Q46</f>
        <v>99.85</v>
      </c>
      <c r="P45" s="10">
        <f>[1]RESERVAS!R46</f>
        <v>1330400</v>
      </c>
      <c r="Q45" s="52">
        <f>[1]RESERVAS!S46</f>
        <v>0</v>
      </c>
      <c r="R45" s="43">
        <f>[1]RESERVAS!T46</f>
        <v>0</v>
      </c>
      <c r="S45" s="43">
        <f>[1]RESERVAS!U46</f>
        <v>0</v>
      </c>
      <c r="T45" s="43">
        <f>[1]RESERVAS!V46</f>
        <v>0</v>
      </c>
      <c r="U45" s="43">
        <f>[1]RESERVAS!W46</f>
        <v>0</v>
      </c>
      <c r="V45" s="43">
        <f>[1]RESERVAS!X46</f>
        <v>0</v>
      </c>
      <c r="W45" s="10">
        <f>[1]RESERVAS!Y46</f>
        <v>0</v>
      </c>
      <c r="X45" s="43">
        <f>[1]RESERVAS!Z46</f>
        <v>8974940818</v>
      </c>
      <c r="Y45" s="43">
        <f>[1]RESERVAS!AA46</f>
        <v>207206303</v>
      </c>
      <c r="Z45" s="43">
        <f>[1]RESERVAS!AB46</f>
        <v>8767734515</v>
      </c>
      <c r="AA45" s="89">
        <f t="shared" si="2"/>
        <v>0.4196474295783616</v>
      </c>
      <c r="AB45" s="43">
        <f>[1]RESERVAS!AD46</f>
        <v>8767370985</v>
      </c>
      <c r="AC45" s="43">
        <f>[1]RESERVAS!AE46</f>
        <v>100</v>
      </c>
      <c r="AD45" s="10">
        <f>[1]RESERVAS!AF46</f>
        <v>363530</v>
      </c>
      <c r="AE45" s="5"/>
      <c r="AF45" s="5"/>
      <c r="AG45" s="5"/>
      <c r="AH45" s="5"/>
    </row>
    <row r="46" spans="1:34" x14ac:dyDescent="0.2">
      <c r="A46" s="4">
        <v>226</v>
      </c>
      <c r="B46" s="43" t="str">
        <f>[1]RESERVAS!D47</f>
        <v>UNIDAD ADMINISTRATIVA ESPECIAL DE CATASTRO DISTRITAL.</v>
      </c>
      <c r="C46" s="11">
        <f>[1]RESERVAS!E47</f>
        <v>6719022268</v>
      </c>
      <c r="D46" s="11">
        <f>[1]RESERVAS!F47</f>
        <v>120808843</v>
      </c>
      <c r="E46" s="11">
        <f>[1]RESERVAS!G47</f>
        <v>6598213425</v>
      </c>
      <c r="F46" s="88">
        <f t="shared" si="0"/>
        <v>0.29976278484472496</v>
      </c>
      <c r="G46" s="11">
        <f>[1]RESERVAS!I47</f>
        <v>6596770327</v>
      </c>
      <c r="H46" s="11">
        <f>[1]RESERVAS!J47</f>
        <v>99.98</v>
      </c>
      <c r="I46" s="73">
        <f>[1]RESERVAS!K47</f>
        <v>1443098</v>
      </c>
      <c r="J46" s="52">
        <f>[1]RESERVAS!L47</f>
        <v>3557971645</v>
      </c>
      <c r="K46" s="43">
        <f>[1]RESERVAS!M47</f>
        <v>95091758</v>
      </c>
      <c r="L46" s="43">
        <f>[1]RESERVAS!N47</f>
        <v>3462879887</v>
      </c>
      <c r="M46" s="89">
        <f t="shared" si="1"/>
        <v>3.5504795697577389</v>
      </c>
      <c r="N46" s="43">
        <f>[1]RESERVAS!P47</f>
        <v>3461436789</v>
      </c>
      <c r="O46" s="43">
        <f>[1]RESERVAS!Q47</f>
        <v>99.96</v>
      </c>
      <c r="P46" s="10">
        <f>[1]RESERVAS!R47</f>
        <v>1443098</v>
      </c>
      <c r="Q46" s="52">
        <f>[1]RESERVAS!S47</f>
        <v>0</v>
      </c>
      <c r="R46" s="43">
        <f>[1]RESERVAS!T47</f>
        <v>0</v>
      </c>
      <c r="S46" s="43">
        <f>[1]RESERVAS!U47</f>
        <v>0</v>
      </c>
      <c r="T46" s="43">
        <f>[1]RESERVAS!V47</f>
        <v>0</v>
      </c>
      <c r="U46" s="43">
        <f>[1]RESERVAS!W47</f>
        <v>0</v>
      </c>
      <c r="V46" s="43">
        <f>[1]RESERVAS!X47</f>
        <v>0</v>
      </c>
      <c r="W46" s="10">
        <f>[1]RESERVAS!Y47</f>
        <v>0</v>
      </c>
      <c r="X46" s="43">
        <f>[1]RESERVAS!Z47</f>
        <v>3161050623</v>
      </c>
      <c r="Y46" s="43">
        <f>[1]RESERVAS!AA47</f>
        <v>25717085</v>
      </c>
      <c r="Z46" s="43">
        <f>[1]RESERVAS!AB47</f>
        <v>3135333538</v>
      </c>
      <c r="AA46" s="89">
        <f t="shared" si="2"/>
        <v>0.15006552238112905</v>
      </c>
      <c r="AB46" s="43">
        <f>[1]RESERVAS!AD47</f>
        <v>3135333538</v>
      </c>
      <c r="AC46" s="43">
        <f>[1]RESERVAS!AE47</f>
        <v>100</v>
      </c>
      <c r="AD46" s="10">
        <f>[1]RESERVAS!AF47</f>
        <v>0</v>
      </c>
      <c r="AE46" s="5"/>
      <c r="AF46" s="5"/>
      <c r="AG46" s="5"/>
      <c r="AH46" s="5"/>
    </row>
    <row r="47" spans="1:34" x14ac:dyDescent="0.2">
      <c r="A47" s="4">
        <v>227</v>
      </c>
      <c r="B47" s="43" t="str">
        <f>[1]RESERVAS!D48</f>
        <v>UNIDAD ADMINISTRATIVA ESPECIAL DE REHABILITACION Y MANTENIMIENTO VIAL.</v>
      </c>
      <c r="C47" s="11">
        <f>[1]RESERVAS!E48</f>
        <v>82142833445</v>
      </c>
      <c r="D47" s="11">
        <f>[1]RESERVAS!F48</f>
        <v>6679015911</v>
      </c>
      <c r="E47" s="11">
        <f>[1]RESERVAS!G48</f>
        <v>75463817534</v>
      </c>
      <c r="F47" s="88">
        <f t="shared" si="0"/>
        <v>3.4283892687217863</v>
      </c>
      <c r="G47" s="11">
        <f>[1]RESERVAS!I48</f>
        <v>62884470898</v>
      </c>
      <c r="H47" s="11">
        <f>[1]RESERVAS!J48</f>
        <v>83.33</v>
      </c>
      <c r="I47" s="73">
        <f>[1]RESERVAS!K48</f>
        <v>12579346636</v>
      </c>
      <c r="J47" s="52">
        <f>[1]RESERVAS!L48</f>
        <v>560178112</v>
      </c>
      <c r="K47" s="43">
        <f>[1]RESERVAS!M48</f>
        <v>2545860</v>
      </c>
      <c r="L47" s="43">
        <f>[1]RESERVAS!N48</f>
        <v>557632252</v>
      </c>
      <c r="M47" s="89">
        <f t="shared" si="1"/>
        <v>0.57173854790534329</v>
      </c>
      <c r="N47" s="43">
        <f>[1]RESERVAS!P48</f>
        <v>521831779</v>
      </c>
      <c r="O47" s="43">
        <f>[1]RESERVAS!Q48</f>
        <v>93.58</v>
      </c>
      <c r="P47" s="10">
        <f>[1]RESERVAS!R48</f>
        <v>35800473</v>
      </c>
      <c r="Q47" s="52">
        <f>[1]RESERVAS!S48</f>
        <v>0</v>
      </c>
      <c r="R47" s="43">
        <f>[1]RESERVAS!T48</f>
        <v>0</v>
      </c>
      <c r="S47" s="43">
        <f>[1]RESERVAS!U48</f>
        <v>0</v>
      </c>
      <c r="T47" s="43">
        <f>[1]RESERVAS!V48</f>
        <v>0</v>
      </c>
      <c r="U47" s="43">
        <f>[1]RESERVAS!W48</f>
        <v>0</v>
      </c>
      <c r="V47" s="43">
        <f>[1]RESERVAS!X48</f>
        <v>0</v>
      </c>
      <c r="W47" s="10">
        <f>[1]RESERVAS!Y48</f>
        <v>0</v>
      </c>
      <c r="X47" s="43">
        <f>[1]RESERVAS!Z48</f>
        <v>81582655333</v>
      </c>
      <c r="Y47" s="43">
        <f>[1]RESERVAS!AA48</f>
        <v>6676470051</v>
      </c>
      <c r="Z47" s="43">
        <f>[1]RESERVAS!AB48</f>
        <v>74906185282</v>
      </c>
      <c r="AA47" s="89">
        <f t="shared" si="2"/>
        <v>3.5852121274125737</v>
      </c>
      <c r="AB47" s="43">
        <f>[1]RESERVAS!AD48</f>
        <v>62362639119</v>
      </c>
      <c r="AC47" s="43">
        <f>[1]RESERVAS!AE48</f>
        <v>83.25</v>
      </c>
      <c r="AD47" s="10">
        <f>[1]RESERVAS!AF48</f>
        <v>12543546163</v>
      </c>
      <c r="AE47" s="5"/>
      <c r="AF47" s="5"/>
      <c r="AG47" s="5"/>
      <c r="AH47" s="5"/>
    </row>
    <row r="48" spans="1:34" ht="13.5" thickBot="1" x14ac:dyDescent="0.25">
      <c r="A48" s="9">
        <v>228</v>
      </c>
      <c r="B48" s="43" t="str">
        <f>[1]RESERVAS!D49</f>
        <v>UNIDAD ADMINISTRATIVA ESPECIAL DE SERVICIOS PUBLICOS - UAESP.</v>
      </c>
      <c r="C48" s="12">
        <f>[1]RESERVAS!E49</f>
        <v>50513387356</v>
      </c>
      <c r="D48" s="12">
        <f>[1]RESERVAS!F49</f>
        <v>214811733</v>
      </c>
      <c r="E48" s="12">
        <f>[1]RESERVAS!G49</f>
        <v>50298575623</v>
      </c>
      <c r="F48" s="88">
        <f t="shared" si="0"/>
        <v>2.2851096397315271</v>
      </c>
      <c r="G48" s="12">
        <f>[1]RESERVAS!I49</f>
        <v>42840408192</v>
      </c>
      <c r="H48" s="12">
        <f>[1]RESERVAS!J49</f>
        <v>85.17</v>
      </c>
      <c r="I48" s="27">
        <f>[1]RESERVAS!K49</f>
        <v>7458167431</v>
      </c>
      <c r="J48" s="52">
        <f>[1]RESERVAS!L49</f>
        <v>16607748867</v>
      </c>
      <c r="K48" s="43">
        <f>[1]RESERVAS!M49</f>
        <v>91507</v>
      </c>
      <c r="L48" s="43">
        <f>[1]RESERVAS!N49</f>
        <v>16607657360</v>
      </c>
      <c r="M48" s="89">
        <f t="shared" si="1"/>
        <v>17.02777748069688</v>
      </c>
      <c r="N48" s="43">
        <f>[1]RESERVAS!P49</f>
        <v>15956061675</v>
      </c>
      <c r="O48" s="43">
        <f>[1]RESERVAS!Q49</f>
        <v>96.08</v>
      </c>
      <c r="P48" s="10">
        <f>[1]RESERVAS!R49</f>
        <v>651595685</v>
      </c>
      <c r="Q48" s="52">
        <f>[1]RESERVAS!S49</f>
        <v>0</v>
      </c>
      <c r="R48" s="43">
        <f>[1]RESERVAS!T49</f>
        <v>0</v>
      </c>
      <c r="S48" s="43">
        <f>[1]RESERVAS!U49</f>
        <v>0</v>
      </c>
      <c r="T48" s="43">
        <f>[1]RESERVAS!V49</f>
        <v>0</v>
      </c>
      <c r="U48" s="43">
        <f>[1]RESERVAS!W49</f>
        <v>0</v>
      </c>
      <c r="V48" s="43">
        <f>[1]RESERVAS!X49</f>
        <v>0</v>
      </c>
      <c r="W48" s="10">
        <f>[1]RESERVAS!Y49</f>
        <v>0</v>
      </c>
      <c r="X48" s="43">
        <f>[1]RESERVAS!Z49</f>
        <v>33905638489</v>
      </c>
      <c r="Y48" s="43">
        <f>[1]RESERVAS!AA49</f>
        <v>214720226</v>
      </c>
      <c r="Z48" s="43">
        <f>[1]RESERVAS!AB49</f>
        <v>33690918263</v>
      </c>
      <c r="AA48" s="89">
        <f t="shared" si="2"/>
        <v>1.6125382474816676</v>
      </c>
      <c r="AB48" s="43">
        <f>[1]RESERVAS!AD49</f>
        <v>26884346517</v>
      </c>
      <c r="AC48" s="43">
        <f>[1]RESERVAS!AE49</f>
        <v>79.8</v>
      </c>
      <c r="AD48" s="10">
        <f>[1]RESERVAS!AF49</f>
        <v>6806571746</v>
      </c>
      <c r="AE48" s="5"/>
      <c r="AF48" s="5"/>
      <c r="AG48" s="5"/>
      <c r="AH48" s="5"/>
    </row>
    <row r="49" spans="1:34" s="19" customFormat="1" ht="27.75" customHeight="1" thickBot="1" x14ac:dyDescent="0.3">
      <c r="A49" s="79"/>
      <c r="B49" s="80" t="s">
        <v>14</v>
      </c>
      <c r="C49" s="20">
        <f>SUM(C29:C48)</f>
        <v>1516284640054</v>
      </c>
      <c r="D49" s="21">
        <f>SUM(D29:D48)</f>
        <v>20116595909</v>
      </c>
      <c r="E49" s="15">
        <f t="shared" si="3"/>
        <v>1496168044145</v>
      </c>
      <c r="F49" s="16">
        <f>SUM(E49/E$53)*100</f>
        <v>67.972263190105977</v>
      </c>
      <c r="G49" s="21">
        <f>SUM(G29:G48)</f>
        <v>955195071313</v>
      </c>
      <c r="H49" s="17">
        <f t="shared" si="4"/>
        <v>63.842766529534835</v>
      </c>
      <c r="I49" s="77">
        <f>SUM(I29:I48)</f>
        <v>540972972832</v>
      </c>
      <c r="J49" s="20">
        <f>SUM(J29:J48)</f>
        <v>39555469751</v>
      </c>
      <c r="K49" s="21">
        <f>SUM(K29:K48)</f>
        <v>520154294</v>
      </c>
      <c r="L49" s="15">
        <f t="shared" si="5"/>
        <v>39035315457</v>
      </c>
      <c r="M49" s="16">
        <f>SUM(L49/L$53)*100</f>
        <v>40.022782929729431</v>
      </c>
      <c r="N49" s="21">
        <f>SUM(N29:N48)</f>
        <v>37632201829</v>
      </c>
      <c r="O49" s="17">
        <f t="shared" si="6"/>
        <v>96.405527631650315</v>
      </c>
      <c r="P49" s="22">
        <f>SUM(P29:P48)</f>
        <v>1403113628</v>
      </c>
      <c r="Q49" s="20">
        <f>SUM(Q29:Q48)</f>
        <v>0</v>
      </c>
      <c r="R49" s="21">
        <f>SUM(R29:R48)</f>
        <v>0</v>
      </c>
      <c r="S49" s="15">
        <f t="shared" si="7"/>
        <v>0</v>
      </c>
      <c r="T49" s="16">
        <f>IFERROR(SUM(S49/S$53)*100,0)</f>
        <v>0</v>
      </c>
      <c r="U49" s="21">
        <f>SUM(U29:U48)</f>
        <v>0</v>
      </c>
      <c r="V49" s="17">
        <f>IFERROR(SUM(U49/S49)*100,0)</f>
        <v>0</v>
      </c>
      <c r="W49" s="22">
        <f>SUM(W29:W48)</f>
        <v>0</v>
      </c>
      <c r="X49" s="66">
        <f>SUM(X29:X48)</f>
        <v>1476729170303</v>
      </c>
      <c r="Y49" s="21">
        <f>SUM(Y29:Y48)</f>
        <v>19596441615</v>
      </c>
      <c r="Z49" s="15">
        <f t="shared" si="8"/>
        <v>1457132728688</v>
      </c>
      <c r="AA49" s="16">
        <f>SUM(Z49/Z$53)*100</f>
        <v>69.742303796070559</v>
      </c>
      <c r="AB49" s="21">
        <f>SUM(AB29:AB48)</f>
        <v>917562869484</v>
      </c>
      <c r="AC49" s="17">
        <f t="shared" si="9"/>
        <v>62.970438548187182</v>
      </c>
      <c r="AD49" s="22">
        <f>SUM(AD29:AD48)</f>
        <v>539569859204</v>
      </c>
      <c r="AE49" s="23"/>
      <c r="AF49" s="23"/>
      <c r="AG49" s="23"/>
      <c r="AH49" s="23"/>
    </row>
    <row r="50" spans="1:34" x14ac:dyDescent="0.2">
      <c r="A50" s="78">
        <v>230</v>
      </c>
      <c r="B50" s="43" t="str">
        <f>[1]RESERVAS!D28</f>
        <v>UNIVERSIDAD DISTRITAL FRANCISCO JOSE DE CALDAS..</v>
      </c>
      <c r="C50" s="13">
        <f>[1]RESERVAS!E28</f>
        <v>20080048683</v>
      </c>
      <c r="D50" s="13">
        <f>[1]RESERVAS!F28</f>
        <v>6066667</v>
      </c>
      <c r="E50" s="13">
        <f>[1]RESERVAS!G28</f>
        <v>20073982016</v>
      </c>
      <c r="F50" s="88">
        <f>(E50/$E$53)*100</f>
        <v>0.91197910168222329</v>
      </c>
      <c r="G50" s="13">
        <f>[1]RESERVAS!I28</f>
        <v>8638702096</v>
      </c>
      <c r="H50" s="13">
        <f>[1]RESERVAS!J28</f>
        <v>43.03</v>
      </c>
      <c r="I50" s="76">
        <f>[1]RESERVAS!K28</f>
        <v>11435279920</v>
      </c>
      <c r="J50" s="52">
        <f>[1]RESERVAS!L28</f>
        <v>15702989863</v>
      </c>
      <c r="K50" s="43">
        <f>[1]RESERVAS!M28</f>
        <v>6066667</v>
      </c>
      <c r="L50" s="43">
        <f>[1]RESERVAS!N28</f>
        <v>15696923196</v>
      </c>
      <c r="M50" s="89">
        <f>(L50/$L$53)*100</f>
        <v>16.094004682252024</v>
      </c>
      <c r="N50" s="43">
        <f>[1]RESERVAS!P28</f>
        <v>5458378718</v>
      </c>
      <c r="O50" s="43">
        <f>[1]RESERVAS!Q28</f>
        <v>34.770000000000003</v>
      </c>
      <c r="P50" s="10">
        <f>[1]RESERVAS!R28</f>
        <v>10238544478</v>
      </c>
      <c r="Q50" s="52">
        <f>[1]RESERVAS!S28</f>
        <v>0</v>
      </c>
      <c r="R50" s="43">
        <f>[1]RESERVAS!T28</f>
        <v>0</v>
      </c>
      <c r="S50" s="43">
        <f>[1]RESERVAS!U28</f>
        <v>0</v>
      </c>
      <c r="T50" s="43">
        <f>[1]RESERVAS!V28</f>
        <v>0</v>
      </c>
      <c r="U50" s="43">
        <f>[1]RESERVAS!W28</f>
        <v>0</v>
      </c>
      <c r="V50" s="43">
        <f>[1]RESERVAS!X28</f>
        <v>0</v>
      </c>
      <c r="W50" s="10">
        <f>[1]RESERVAS!Y28</f>
        <v>0</v>
      </c>
      <c r="X50" s="43">
        <f>[1]RESERVAS!Z28</f>
        <v>4377058820</v>
      </c>
      <c r="Y50" s="43">
        <f>[1]RESERVAS!AA28</f>
        <v>0</v>
      </c>
      <c r="Z50" s="43">
        <f>[1]RESERVAS!AB28</f>
        <v>4377058820</v>
      </c>
      <c r="AA50" s="89">
        <f>Z50/$Z$53*100</f>
        <v>0.20949784460100027</v>
      </c>
      <c r="AB50" s="43">
        <f>[1]RESERVAS!AD28</f>
        <v>3180323378</v>
      </c>
      <c r="AC50" s="43">
        <f>[1]RESERVAS!AE28</f>
        <v>72.66</v>
      </c>
      <c r="AD50" s="10">
        <f>[1]RESERVAS!AF28</f>
        <v>1196735442</v>
      </c>
    </row>
    <row r="51" spans="1:34" x14ac:dyDescent="0.2">
      <c r="A51" s="4">
        <v>235</v>
      </c>
      <c r="B51" s="43" t="str">
        <f>[1]RESERVAS!D74</f>
        <v>CONTRALORIA DE BOGOTA.</v>
      </c>
      <c r="C51" s="11">
        <f>[1]RESERVAS!E74</f>
        <v>6362452890</v>
      </c>
      <c r="D51" s="11">
        <f>[1]RESERVAS!F74</f>
        <v>0</v>
      </c>
      <c r="E51" s="11">
        <f>[1]RESERVAS!G74</f>
        <v>6362452890</v>
      </c>
      <c r="F51" s="88">
        <f t="shared" ref="F51:F52" si="10">(E51/$E$53)*100</f>
        <v>0.28905197117805698</v>
      </c>
      <c r="G51" s="11">
        <f>[1]RESERVAS!I74</f>
        <v>6110445580</v>
      </c>
      <c r="H51" s="11">
        <f>[1]RESERVAS!J74</f>
        <v>96.04</v>
      </c>
      <c r="I51" s="73">
        <f>[1]RESERVAS!K74</f>
        <v>252007310</v>
      </c>
      <c r="J51" s="52">
        <f>[1]RESERVAS!L74</f>
        <v>1981051943</v>
      </c>
      <c r="K51" s="43">
        <f>[1]RESERVAS!M74</f>
        <v>0</v>
      </c>
      <c r="L51" s="43">
        <f>[1]RESERVAS!N74</f>
        <v>1981051943</v>
      </c>
      <c r="M51" s="89">
        <f t="shared" ref="M51:M52" si="11">(L51/$L$53)*100</f>
        <v>2.0311661622037582</v>
      </c>
      <c r="N51" s="43">
        <f>[1]RESERVAS!P74</f>
        <v>1773998957</v>
      </c>
      <c r="O51" s="43">
        <f>[1]RESERVAS!Q74</f>
        <v>89.55</v>
      </c>
      <c r="P51" s="10">
        <f>[1]RESERVAS!R74</f>
        <v>207052986</v>
      </c>
      <c r="Q51" s="52">
        <f>[1]RESERVAS!S74</f>
        <v>0</v>
      </c>
      <c r="R51" s="43">
        <f>[1]RESERVAS!T74</f>
        <v>0</v>
      </c>
      <c r="S51" s="43">
        <f>[1]RESERVAS!U74</f>
        <v>0</v>
      </c>
      <c r="T51" s="43">
        <f>[1]RESERVAS!V74</f>
        <v>0</v>
      </c>
      <c r="U51" s="43">
        <f>[1]RESERVAS!W74</f>
        <v>0</v>
      </c>
      <c r="V51" s="43">
        <f>[1]RESERVAS!X74</f>
        <v>0</v>
      </c>
      <c r="W51" s="10">
        <f>[1]RESERVAS!Y74</f>
        <v>0</v>
      </c>
      <c r="X51" s="43">
        <f>[1]RESERVAS!Z74</f>
        <v>4381400947</v>
      </c>
      <c r="Y51" s="43">
        <f>[1]RESERVAS!AA74</f>
        <v>0</v>
      </c>
      <c r="Z51" s="43">
        <f>[1]RESERVAS!AB74</f>
        <v>4381400947</v>
      </c>
      <c r="AA51" s="89">
        <f t="shared" ref="AA51:AA52" si="12">Z51/$Z$53*100</f>
        <v>0.20970567051444866</v>
      </c>
      <c r="AB51" s="43">
        <f>[1]RESERVAS!AD74</f>
        <v>4336446623</v>
      </c>
      <c r="AC51" s="43">
        <f>[1]RESERVAS!AE74</f>
        <v>98.97</v>
      </c>
      <c r="AD51" s="10">
        <f>[1]RESERVAS!AF74</f>
        <v>44954324</v>
      </c>
    </row>
    <row r="52" spans="1:34" ht="13.5" thickBot="1" x14ac:dyDescent="0.25">
      <c r="A52" s="9"/>
      <c r="B52" s="43" t="s">
        <v>26</v>
      </c>
      <c r="C52" s="12">
        <f>[1]RESERVAS!E75</f>
        <v>34621434</v>
      </c>
      <c r="D52" s="12">
        <f>[1]RESERVAS!F75</f>
        <v>0</v>
      </c>
      <c r="E52" s="12">
        <f>[1]RESERVAS!G75</f>
        <v>34621434</v>
      </c>
      <c r="F52" s="88">
        <f t="shared" si="10"/>
        <v>1.5728829612930934E-3</v>
      </c>
      <c r="G52" s="12">
        <f>[1]RESERVAS!I75</f>
        <v>30038360</v>
      </c>
      <c r="H52" s="12">
        <f>[1]RESERVAS!J75</f>
        <v>86.76</v>
      </c>
      <c r="I52" s="27">
        <f>[1]RESERVAS!K75</f>
        <v>4583074</v>
      </c>
      <c r="J52" s="52">
        <f>[1]RESERVAS!L75</f>
        <v>34621434</v>
      </c>
      <c r="K52" s="43">
        <f>[1]RESERVAS!M75</f>
        <v>0</v>
      </c>
      <c r="L52" s="43">
        <f>[1]RESERVAS!N75</f>
        <v>34621434</v>
      </c>
      <c r="M52" s="89">
        <f t="shared" si="11"/>
        <v>3.5497244520140636E-2</v>
      </c>
      <c r="N52" s="43">
        <f>[1]RESERVAS!P75</f>
        <v>30038360</v>
      </c>
      <c r="O52" s="43">
        <f>[1]RESERVAS!Q75</f>
        <v>86.76</v>
      </c>
      <c r="P52" s="10">
        <f>[1]RESERVAS!R75</f>
        <v>4583074</v>
      </c>
      <c r="Q52" s="52">
        <f>[1]RESERVAS!S75</f>
        <v>0</v>
      </c>
      <c r="R52" s="43">
        <f>[1]RESERVAS!T75</f>
        <v>0</v>
      </c>
      <c r="S52" s="43">
        <f>[1]RESERVAS!U75</f>
        <v>0</v>
      </c>
      <c r="T52" s="43">
        <f>[1]RESERVAS!V75</f>
        <v>0</v>
      </c>
      <c r="U52" s="43">
        <f>[1]RESERVAS!W75</f>
        <v>0</v>
      </c>
      <c r="V52" s="43">
        <f>[1]RESERVAS!X75</f>
        <v>0</v>
      </c>
      <c r="W52" s="10">
        <f>[1]RESERVAS!Y75</f>
        <v>0</v>
      </c>
      <c r="X52" s="43">
        <f>[1]RESERVAS!Z75</f>
        <v>0</v>
      </c>
      <c r="Y52" s="43">
        <f>[1]RESERVAS!AA75</f>
        <v>0</v>
      </c>
      <c r="Z52" s="43">
        <f>[1]RESERVAS!AB75</f>
        <v>0</v>
      </c>
      <c r="AA52" s="89">
        <f t="shared" si="12"/>
        <v>0</v>
      </c>
      <c r="AB52" s="43">
        <f>[1]RESERVAS!AD75</f>
        <v>0</v>
      </c>
      <c r="AC52" s="43">
        <f>[1]RESERVAS!AE75</f>
        <v>0</v>
      </c>
      <c r="AD52" s="10">
        <f>[1]RESERVAS!AF75</f>
        <v>0</v>
      </c>
    </row>
    <row r="53" spans="1:34" s="19" customFormat="1" ht="33.75" customHeight="1" thickBot="1" x14ac:dyDescent="0.3">
      <c r="A53" s="79"/>
      <c r="B53" s="80" t="s">
        <v>15</v>
      </c>
      <c r="C53" s="20">
        <f>SUM(C49:C52)+C28</f>
        <v>2247906870068.4297</v>
      </c>
      <c r="D53" s="20">
        <f t="shared" ref="D53:J53" si="13">SUM(D49:D52)+D28</f>
        <v>46761911925</v>
      </c>
      <c r="E53" s="20">
        <f t="shared" si="13"/>
        <v>2201144958143.4297</v>
      </c>
      <c r="F53" s="24">
        <f>SUM(E53/E$53)*100</f>
        <v>100</v>
      </c>
      <c r="G53" s="20">
        <f t="shared" si="13"/>
        <v>1531690326811.3599</v>
      </c>
      <c r="H53" s="17">
        <f t="shared" si="4"/>
        <v>69.586072518516644</v>
      </c>
      <c r="I53" s="65">
        <f t="shared" si="13"/>
        <v>669454631332.06995</v>
      </c>
      <c r="J53" s="20">
        <f t="shared" si="13"/>
        <v>99061976566.389999</v>
      </c>
      <c r="K53" s="20">
        <f t="shared" ref="K53" si="14">SUM(K49:K52)+K28</f>
        <v>1529239961</v>
      </c>
      <c r="L53" s="20">
        <f t="shared" ref="L53:AD53" si="15">SUM(L49:L52)+L28</f>
        <v>97532736605.389999</v>
      </c>
      <c r="M53" s="24">
        <f>SUM(L53/L$53)*100</f>
        <v>100</v>
      </c>
      <c r="N53" s="20">
        <f t="shared" si="15"/>
        <v>83553229181.360001</v>
      </c>
      <c r="O53" s="17">
        <f t="shared" si="6"/>
        <v>85.666856164828005</v>
      </c>
      <c r="P53" s="46">
        <f t="shared" si="15"/>
        <v>13979507424.030001</v>
      </c>
      <c r="Q53" s="20">
        <f t="shared" si="15"/>
        <v>16987105098</v>
      </c>
      <c r="R53" s="20">
        <f t="shared" si="15"/>
        <v>8203333</v>
      </c>
      <c r="S53" s="20">
        <f t="shared" si="15"/>
        <v>16978901765</v>
      </c>
      <c r="T53" s="24">
        <f>IFERROR(SUM(S53/S$53)*100,0)</f>
        <v>100</v>
      </c>
      <c r="U53" s="20">
        <f t="shared" si="15"/>
        <v>16704648801</v>
      </c>
      <c r="V53" s="17">
        <f>IFERROR(SUM(U53/S53)*100,0)</f>
        <v>98.384742618834508</v>
      </c>
      <c r="W53" s="46">
        <f t="shared" si="15"/>
        <v>274252964</v>
      </c>
      <c r="X53" s="66">
        <f t="shared" si="15"/>
        <v>2134534183648.04</v>
      </c>
      <c r="Y53" s="20">
        <f t="shared" si="15"/>
        <v>45224468631</v>
      </c>
      <c r="Z53" s="20">
        <f t="shared" si="15"/>
        <v>2089309715017.04</v>
      </c>
      <c r="AA53" s="24">
        <f>SUM(Z53/Z$53)*100</f>
        <v>100</v>
      </c>
      <c r="AB53" s="20">
        <f t="shared" si="15"/>
        <v>1433944556280</v>
      </c>
      <c r="AC53" s="17">
        <f t="shared" si="9"/>
        <v>68.632455302028077</v>
      </c>
      <c r="AD53" s="46">
        <f t="shared" si="15"/>
        <v>655365158737.04004</v>
      </c>
      <c r="AE53" s="25"/>
    </row>
    <row r="54" spans="1:34" hidden="1" x14ac:dyDescent="0.2"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4" hidden="1" x14ac:dyDescent="0.2">
      <c r="A55" s="53"/>
      <c r="B55" s="53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4" x14ac:dyDescent="0.2">
      <c r="A56" s="53"/>
      <c r="B56" s="53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4" ht="13.5" thickBot="1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4" s="26" customFormat="1" ht="27.75" thickBot="1" x14ac:dyDescent="0.3">
      <c r="A58" s="47" t="s">
        <v>4</v>
      </c>
      <c r="B58" s="48" t="s">
        <v>5</v>
      </c>
      <c r="C58" s="69" t="s">
        <v>6</v>
      </c>
      <c r="D58" s="70" t="s">
        <v>7</v>
      </c>
      <c r="E58" s="70" t="s">
        <v>8</v>
      </c>
      <c r="F58" s="70" t="s">
        <v>9</v>
      </c>
      <c r="G58" s="70" t="s">
        <v>10</v>
      </c>
      <c r="H58" s="70" t="s">
        <v>11</v>
      </c>
      <c r="I58" s="71" t="s">
        <v>12</v>
      </c>
      <c r="J58" s="49" t="s">
        <v>6</v>
      </c>
      <c r="K58" s="50" t="s">
        <v>7</v>
      </c>
      <c r="L58" s="50" t="s">
        <v>8</v>
      </c>
      <c r="M58" s="70" t="s">
        <v>9</v>
      </c>
      <c r="N58" s="50" t="s">
        <v>10</v>
      </c>
      <c r="O58" s="50" t="s">
        <v>11</v>
      </c>
      <c r="P58" s="48" t="s">
        <v>12</v>
      </c>
      <c r="Q58" s="47" t="s">
        <v>6</v>
      </c>
      <c r="R58" s="50" t="s">
        <v>7</v>
      </c>
      <c r="S58" s="50" t="s">
        <v>8</v>
      </c>
      <c r="T58" s="50" t="s">
        <v>9</v>
      </c>
      <c r="U58" s="50" t="s">
        <v>10</v>
      </c>
      <c r="V58" s="50" t="s">
        <v>11</v>
      </c>
      <c r="W58" s="51" t="s">
        <v>12</v>
      </c>
      <c r="X58" s="49" t="s">
        <v>6</v>
      </c>
      <c r="Y58" s="50" t="s">
        <v>7</v>
      </c>
      <c r="Z58" s="50" t="s">
        <v>8</v>
      </c>
      <c r="AA58" s="50" t="s">
        <v>9</v>
      </c>
      <c r="AB58" s="50" t="s">
        <v>10</v>
      </c>
      <c r="AC58" s="50" t="s">
        <v>11</v>
      </c>
      <c r="AD58" s="51" t="s">
        <v>12</v>
      </c>
    </row>
    <row r="59" spans="1:34" ht="15" x14ac:dyDescent="0.2">
      <c r="A59" s="52" t="str">
        <f>[1]RESERVAS!B51</f>
        <v>001</v>
      </c>
      <c r="B59" s="27" t="str">
        <f>[1]RESERVAS!D51</f>
        <v>FDL USAQUEN..</v>
      </c>
      <c r="C59" s="28">
        <f>[1]RESERVAS!E51</f>
        <v>21438989498.939999</v>
      </c>
      <c r="D59" s="12">
        <f>[1]RESERVAS!F51</f>
        <v>0</v>
      </c>
      <c r="E59" s="27">
        <f>[1]RESERVAS!G51</f>
        <v>21438989498.939999</v>
      </c>
      <c r="F59" s="93">
        <f>E59/$E$79*100</f>
        <v>3.3344235925057779</v>
      </c>
      <c r="G59" s="91">
        <f>[1]RESERVAS!I51</f>
        <v>0</v>
      </c>
      <c r="H59" s="12">
        <f>[1]RESERVAS!J51</f>
        <v>0</v>
      </c>
      <c r="I59" s="10">
        <f>[1]RESERVAS!K51</f>
        <v>21438989498.939999</v>
      </c>
      <c r="J59" s="43">
        <f>[1]RESERVAS!L51</f>
        <v>486619253</v>
      </c>
      <c r="K59" s="43">
        <f>[1]RESERVAS!M51</f>
        <v>0</v>
      </c>
      <c r="L59" s="43">
        <f>[1]RESERVAS!N51</f>
        <v>486619253</v>
      </c>
      <c r="M59" s="92">
        <f>L59/$L$79*100</f>
        <v>4.3528381167964403</v>
      </c>
      <c r="N59" s="43">
        <f>[1]RESERVAS!P51</f>
        <v>0</v>
      </c>
      <c r="O59" s="43">
        <f>[1]RESERVAS!Q51</f>
        <v>0</v>
      </c>
      <c r="P59" s="43">
        <f>[1]RESERVAS!R51</f>
        <v>486619253</v>
      </c>
      <c r="Q59" s="52">
        <f>[1]RESERVAS!S51</f>
        <v>0</v>
      </c>
      <c r="R59" s="43">
        <f>[1]RESERVAS!T51</f>
        <v>0</v>
      </c>
      <c r="S59" s="43">
        <f>[1]RESERVAS!U51</f>
        <v>0</v>
      </c>
      <c r="T59" s="43">
        <f>[1]RESERVAS!V51</f>
        <v>0</v>
      </c>
      <c r="U59" s="43">
        <f>[1]RESERVAS!W51</f>
        <v>0</v>
      </c>
      <c r="V59" s="43">
        <f>[1]RESERVAS!X51</f>
        <v>0</v>
      </c>
      <c r="W59" s="10">
        <f>[1]RESERVAS!Y51</f>
        <v>0</v>
      </c>
      <c r="X59" s="43">
        <f>[1]RESERVAS!Z51</f>
        <v>20952370245.939999</v>
      </c>
      <c r="Y59" s="43">
        <f>[1]RESERVAS!AA51</f>
        <v>0</v>
      </c>
      <c r="Z59" s="43">
        <f>[1]RESERVAS!AB51</f>
        <v>20952370245.939999</v>
      </c>
      <c r="AA59" s="89">
        <f>Z59/$Z$79*100</f>
        <v>3.316402734653253</v>
      </c>
      <c r="AB59" s="43">
        <f>[1]RESERVAS!AD51</f>
        <v>0</v>
      </c>
      <c r="AC59" s="43">
        <f>[1]RESERVAS!AE51</f>
        <v>0</v>
      </c>
      <c r="AD59" s="10">
        <f>[1]RESERVAS!AF51</f>
        <v>20952370245.939999</v>
      </c>
    </row>
    <row r="60" spans="1:34" ht="15" x14ac:dyDescent="0.2">
      <c r="A60" s="52" t="str">
        <f>[1]RESERVAS!B52</f>
        <v>002</v>
      </c>
      <c r="B60" s="27" t="str">
        <f>[1]RESERVAS!D52</f>
        <v>FDL CHAPINERO..</v>
      </c>
      <c r="C60" s="28">
        <f>[1]RESERVAS!E52</f>
        <v>9071350708</v>
      </c>
      <c r="D60" s="12">
        <f>[1]RESERVAS!F52</f>
        <v>0</v>
      </c>
      <c r="E60" s="27">
        <f>[1]RESERVAS!G52</f>
        <v>9071350708</v>
      </c>
      <c r="F60" s="93">
        <f t="shared" ref="F60:F78" si="16">E60/$E$79*100</f>
        <v>1.4108746038680937</v>
      </c>
      <c r="G60" s="91">
        <f>[1]RESERVAS!I52</f>
        <v>0</v>
      </c>
      <c r="H60" s="12">
        <f>[1]RESERVAS!J52</f>
        <v>0</v>
      </c>
      <c r="I60" s="10">
        <f>[1]RESERVAS!K52</f>
        <v>9071350708</v>
      </c>
      <c r="J60" s="43">
        <f>[1]RESERVAS!L52</f>
        <v>303475326</v>
      </c>
      <c r="K60" s="43">
        <f>[1]RESERVAS!M52</f>
        <v>0</v>
      </c>
      <c r="L60" s="43">
        <f>[1]RESERVAS!N52</f>
        <v>303475326</v>
      </c>
      <c r="M60" s="92">
        <f t="shared" ref="M60:M79" si="17">L60/$L$79*100</f>
        <v>2.7146048134680481</v>
      </c>
      <c r="N60" s="43">
        <f>[1]RESERVAS!P52</f>
        <v>0</v>
      </c>
      <c r="O60" s="43">
        <f>[1]RESERVAS!Q52</f>
        <v>0</v>
      </c>
      <c r="P60" s="43">
        <f>[1]RESERVAS!R52</f>
        <v>303475326</v>
      </c>
      <c r="Q60" s="52">
        <f>[1]RESERVAS!S52</f>
        <v>0</v>
      </c>
      <c r="R60" s="43">
        <f>[1]RESERVAS!T52</f>
        <v>0</v>
      </c>
      <c r="S60" s="43">
        <f>[1]RESERVAS!U52</f>
        <v>0</v>
      </c>
      <c r="T60" s="43">
        <f>[1]RESERVAS!V52</f>
        <v>0</v>
      </c>
      <c r="U60" s="43">
        <f>[1]RESERVAS!W52</f>
        <v>0</v>
      </c>
      <c r="V60" s="43">
        <f>[1]RESERVAS!X52</f>
        <v>0</v>
      </c>
      <c r="W60" s="10">
        <f>[1]RESERVAS!Y52</f>
        <v>0</v>
      </c>
      <c r="X60" s="43">
        <f>[1]RESERVAS!Z52</f>
        <v>8767875382</v>
      </c>
      <c r="Y60" s="43">
        <f>[1]RESERVAS!AA52</f>
        <v>0</v>
      </c>
      <c r="Z60" s="43">
        <f>[1]RESERVAS!AB52</f>
        <v>8767875382</v>
      </c>
      <c r="AA60" s="89">
        <f t="shared" ref="AA60:AA78" si="18">Z60/$Z$79*100</f>
        <v>1.3878050813653517</v>
      </c>
      <c r="AB60" s="43">
        <f>[1]RESERVAS!AD52</f>
        <v>0</v>
      </c>
      <c r="AC60" s="43">
        <f>[1]RESERVAS!AE52</f>
        <v>0</v>
      </c>
      <c r="AD60" s="10">
        <f>[1]RESERVAS!AF52</f>
        <v>8767875382</v>
      </c>
    </row>
    <row r="61" spans="1:34" ht="15" x14ac:dyDescent="0.2">
      <c r="A61" s="52" t="str">
        <f>[1]RESERVAS!B53</f>
        <v>003</v>
      </c>
      <c r="B61" s="27" t="str">
        <f>[1]RESERVAS!D53</f>
        <v>FDL SANTAFE..</v>
      </c>
      <c r="C61" s="28">
        <f>[1]RESERVAS!E53</f>
        <v>16333303955.6</v>
      </c>
      <c r="D61" s="12">
        <f>[1]RESERVAS!F53</f>
        <v>0</v>
      </c>
      <c r="E61" s="27">
        <f>[1]RESERVAS!G53</f>
        <v>16333303955.6</v>
      </c>
      <c r="F61" s="93">
        <f t="shared" si="16"/>
        <v>2.5403321390596951</v>
      </c>
      <c r="G61" s="91">
        <f>[1]RESERVAS!I53</f>
        <v>0</v>
      </c>
      <c r="H61" s="12">
        <f>[1]RESERVAS!J53</f>
        <v>0</v>
      </c>
      <c r="I61" s="10">
        <f>[1]RESERVAS!K53</f>
        <v>16333303955.6</v>
      </c>
      <c r="J61" s="43">
        <f>[1]RESERVAS!L53</f>
        <v>326037667</v>
      </c>
      <c r="K61" s="43">
        <f>[1]RESERVAS!M53</f>
        <v>0</v>
      </c>
      <c r="L61" s="43">
        <f>[1]RESERVAS!N53</f>
        <v>326037667</v>
      </c>
      <c r="M61" s="92">
        <f t="shared" si="17"/>
        <v>2.9164262936160172</v>
      </c>
      <c r="N61" s="43">
        <f>[1]RESERVAS!P53</f>
        <v>0</v>
      </c>
      <c r="O61" s="43">
        <f>[1]RESERVAS!Q53</f>
        <v>0</v>
      </c>
      <c r="P61" s="43">
        <f>[1]RESERVAS!R53</f>
        <v>326037667</v>
      </c>
      <c r="Q61" s="52">
        <f>[1]RESERVAS!S53</f>
        <v>0</v>
      </c>
      <c r="R61" s="43">
        <f>[1]RESERVAS!T53</f>
        <v>0</v>
      </c>
      <c r="S61" s="43">
        <f>[1]RESERVAS!U53</f>
        <v>0</v>
      </c>
      <c r="T61" s="43">
        <f>[1]RESERVAS!V53</f>
        <v>0</v>
      </c>
      <c r="U61" s="43">
        <f>[1]RESERVAS!W53</f>
        <v>0</v>
      </c>
      <c r="V61" s="43">
        <f>[1]RESERVAS!X53</f>
        <v>0</v>
      </c>
      <c r="W61" s="10">
        <f>[1]RESERVAS!Y53</f>
        <v>0</v>
      </c>
      <c r="X61" s="43">
        <f>[1]RESERVAS!Z53</f>
        <v>16007266288.6</v>
      </c>
      <c r="Y61" s="43">
        <f>[1]RESERVAS!AA53</f>
        <v>0</v>
      </c>
      <c r="Z61" s="43">
        <f>[1]RESERVAS!AB53</f>
        <v>16007266288.6</v>
      </c>
      <c r="AA61" s="89">
        <f t="shared" si="18"/>
        <v>2.5336771482511673</v>
      </c>
      <c r="AB61" s="43">
        <f>[1]RESERVAS!AD53</f>
        <v>0</v>
      </c>
      <c r="AC61" s="43">
        <f>[1]RESERVAS!AE53</f>
        <v>0</v>
      </c>
      <c r="AD61" s="10">
        <f>[1]RESERVAS!AF53</f>
        <v>16007266288.6</v>
      </c>
    </row>
    <row r="62" spans="1:34" ht="15" x14ac:dyDescent="0.2">
      <c r="A62" s="52" t="str">
        <f>[1]RESERVAS!B54</f>
        <v>004</v>
      </c>
      <c r="B62" s="27" t="str">
        <f>[1]RESERVAS!D54</f>
        <v>FDL SAN CRISTOBAL..</v>
      </c>
      <c r="C62" s="28">
        <f>[1]RESERVAS!E54</f>
        <v>47109549176</v>
      </c>
      <c r="D62" s="12">
        <f>[1]RESERVAS!F54</f>
        <v>0</v>
      </c>
      <c r="E62" s="27">
        <f>[1]RESERVAS!G54</f>
        <v>47109549176</v>
      </c>
      <c r="F62" s="93">
        <f t="shared" si="16"/>
        <v>7.326986759918519</v>
      </c>
      <c r="G62" s="91">
        <f>[1]RESERVAS!I54</f>
        <v>0</v>
      </c>
      <c r="H62" s="12">
        <f>[1]RESERVAS!J54</f>
        <v>0</v>
      </c>
      <c r="I62" s="10">
        <f>[1]RESERVAS!K54</f>
        <v>47109549176</v>
      </c>
      <c r="J62" s="43">
        <f>[1]RESERVAS!L54</f>
        <v>582508952</v>
      </c>
      <c r="K62" s="43">
        <f>[1]RESERVAS!M54</f>
        <v>0</v>
      </c>
      <c r="L62" s="43">
        <f>[1]RESERVAS!N54</f>
        <v>582508952</v>
      </c>
      <c r="M62" s="92">
        <f t="shared" si="17"/>
        <v>5.2105771689241989</v>
      </c>
      <c r="N62" s="43">
        <f>[1]RESERVAS!P54</f>
        <v>0</v>
      </c>
      <c r="O62" s="43">
        <f>[1]RESERVAS!Q54</f>
        <v>0</v>
      </c>
      <c r="P62" s="43">
        <f>[1]RESERVAS!R54</f>
        <v>582508952</v>
      </c>
      <c r="Q62" s="52">
        <f>[1]RESERVAS!S54</f>
        <v>0</v>
      </c>
      <c r="R62" s="43">
        <f>[1]RESERVAS!T54</f>
        <v>0</v>
      </c>
      <c r="S62" s="43">
        <f>[1]RESERVAS!U54</f>
        <v>0</v>
      </c>
      <c r="T62" s="43">
        <f>[1]RESERVAS!V54</f>
        <v>0</v>
      </c>
      <c r="U62" s="43">
        <f>[1]RESERVAS!W54</f>
        <v>0</v>
      </c>
      <c r="V62" s="43">
        <f>[1]RESERVAS!X54</f>
        <v>0</v>
      </c>
      <c r="W62" s="10">
        <f>[1]RESERVAS!Y54</f>
        <v>0</v>
      </c>
      <c r="X62" s="43">
        <f>[1]RESERVAS!Z54</f>
        <v>46527040224</v>
      </c>
      <c r="Y62" s="43">
        <f>[1]RESERVAS!AA54</f>
        <v>0</v>
      </c>
      <c r="Z62" s="43">
        <f>[1]RESERVAS!AB54</f>
        <v>46527040224</v>
      </c>
      <c r="AA62" s="89">
        <f t="shared" si="18"/>
        <v>7.3644366543253081</v>
      </c>
      <c r="AB62" s="43">
        <f>[1]RESERVAS!AD54</f>
        <v>0</v>
      </c>
      <c r="AC62" s="43">
        <f>[1]RESERVAS!AE54</f>
        <v>0</v>
      </c>
      <c r="AD62" s="10">
        <f>[1]RESERVAS!AF54</f>
        <v>46527040224</v>
      </c>
    </row>
    <row r="63" spans="1:34" ht="15" x14ac:dyDescent="0.2">
      <c r="A63" s="52" t="str">
        <f>[1]RESERVAS!B55</f>
        <v>005</v>
      </c>
      <c r="B63" s="27" t="str">
        <f>[1]RESERVAS!D55</f>
        <v>FDL USME..</v>
      </c>
      <c r="C63" s="28">
        <f>[1]RESERVAS!E55</f>
        <v>46855218864</v>
      </c>
      <c r="D63" s="12">
        <f>[1]RESERVAS!F55</f>
        <v>0</v>
      </c>
      <c r="E63" s="27">
        <f>[1]RESERVAS!G55</f>
        <v>46855218864</v>
      </c>
      <c r="F63" s="93">
        <f t="shared" si="16"/>
        <v>7.2874305582298113</v>
      </c>
      <c r="G63" s="91">
        <f>[1]RESERVAS!I55</f>
        <v>0</v>
      </c>
      <c r="H63" s="12">
        <f>[1]RESERVAS!J55</f>
        <v>0</v>
      </c>
      <c r="I63" s="10">
        <f>[1]RESERVAS!K55</f>
        <v>46855218864</v>
      </c>
      <c r="J63" s="43">
        <f>[1]RESERVAS!L55</f>
        <v>931424833</v>
      </c>
      <c r="K63" s="43">
        <f>[1]RESERVAS!M55</f>
        <v>0</v>
      </c>
      <c r="L63" s="43">
        <f>[1]RESERVAS!N55</f>
        <v>931424833</v>
      </c>
      <c r="M63" s="92">
        <f t="shared" si="17"/>
        <v>8.3316504454318405</v>
      </c>
      <c r="N63" s="43">
        <f>[1]RESERVAS!P55</f>
        <v>0</v>
      </c>
      <c r="O63" s="43">
        <f>[1]RESERVAS!Q55</f>
        <v>0</v>
      </c>
      <c r="P63" s="43">
        <f>[1]RESERVAS!R55</f>
        <v>931424833</v>
      </c>
      <c r="Q63" s="52">
        <f>[1]RESERVAS!S55</f>
        <v>0</v>
      </c>
      <c r="R63" s="43">
        <f>[1]RESERVAS!T55</f>
        <v>0</v>
      </c>
      <c r="S63" s="43">
        <f>[1]RESERVAS!U55</f>
        <v>0</v>
      </c>
      <c r="T63" s="43">
        <f>[1]RESERVAS!V55</f>
        <v>0</v>
      </c>
      <c r="U63" s="43">
        <f>[1]RESERVAS!W55</f>
        <v>0</v>
      </c>
      <c r="V63" s="43">
        <f>[1]RESERVAS!X55</f>
        <v>0</v>
      </c>
      <c r="W63" s="10">
        <f>[1]RESERVAS!Y55</f>
        <v>0</v>
      </c>
      <c r="X63" s="43">
        <f>[1]RESERVAS!Z55</f>
        <v>45923794031</v>
      </c>
      <c r="Y63" s="43">
        <f>[1]RESERVAS!AA55</f>
        <v>0</v>
      </c>
      <c r="Z63" s="43">
        <f>[1]RESERVAS!AB55</f>
        <v>45923794031</v>
      </c>
      <c r="AA63" s="89">
        <f t="shared" si="18"/>
        <v>7.2689530741550881</v>
      </c>
      <c r="AB63" s="43">
        <f>[1]RESERVAS!AD55</f>
        <v>0</v>
      </c>
      <c r="AC63" s="43">
        <f>[1]RESERVAS!AE55</f>
        <v>0</v>
      </c>
      <c r="AD63" s="10">
        <f>[1]RESERVAS!AF55</f>
        <v>45923794031</v>
      </c>
    </row>
    <row r="64" spans="1:34" ht="15" x14ac:dyDescent="0.2">
      <c r="A64" s="52" t="str">
        <f>[1]RESERVAS!B56</f>
        <v>006</v>
      </c>
      <c r="B64" s="27" t="str">
        <f>[1]RESERVAS!D56</f>
        <v>FDL TUNJUELITO..</v>
      </c>
      <c r="C64" s="28">
        <f>[1]RESERVAS!E56</f>
        <v>28087810135.900002</v>
      </c>
      <c r="D64" s="12">
        <f>[1]RESERVAS!F56</f>
        <v>0</v>
      </c>
      <c r="E64" s="27">
        <f>[1]RESERVAS!G56</f>
        <v>28087810135.900002</v>
      </c>
      <c r="F64" s="93">
        <f t="shared" si="16"/>
        <v>4.368520110688916</v>
      </c>
      <c r="G64" s="91">
        <f>[1]RESERVAS!I56</f>
        <v>0</v>
      </c>
      <c r="H64" s="12">
        <f>[1]RESERVAS!J56</f>
        <v>0</v>
      </c>
      <c r="I64" s="10">
        <f>[1]RESERVAS!K56</f>
        <v>28087810135.900002</v>
      </c>
      <c r="J64" s="43">
        <f>[1]RESERVAS!L56</f>
        <v>542544843</v>
      </c>
      <c r="K64" s="43">
        <f>[1]RESERVAS!M56</f>
        <v>0</v>
      </c>
      <c r="L64" s="43">
        <f>[1]RESERVAS!N56</f>
        <v>542544843</v>
      </c>
      <c r="M64" s="92">
        <f t="shared" si="17"/>
        <v>4.8530958405826583</v>
      </c>
      <c r="N64" s="43">
        <f>[1]RESERVAS!P56</f>
        <v>0</v>
      </c>
      <c r="O64" s="43">
        <f>[1]RESERVAS!Q56</f>
        <v>0</v>
      </c>
      <c r="P64" s="43">
        <f>[1]RESERVAS!R56</f>
        <v>542544843</v>
      </c>
      <c r="Q64" s="52">
        <f>[1]RESERVAS!S56</f>
        <v>0</v>
      </c>
      <c r="R64" s="43">
        <f>[1]RESERVAS!T56</f>
        <v>0</v>
      </c>
      <c r="S64" s="43">
        <f>[1]RESERVAS!U56</f>
        <v>0</v>
      </c>
      <c r="T64" s="43">
        <f>[1]RESERVAS!V56</f>
        <v>0</v>
      </c>
      <c r="U64" s="43">
        <f>[1]RESERVAS!W56</f>
        <v>0</v>
      </c>
      <c r="V64" s="43">
        <f>[1]RESERVAS!X56</f>
        <v>0</v>
      </c>
      <c r="W64" s="10">
        <f>[1]RESERVAS!Y56</f>
        <v>0</v>
      </c>
      <c r="X64" s="43">
        <f>[1]RESERVAS!Z56</f>
        <v>27545265292.900002</v>
      </c>
      <c r="Y64" s="43">
        <f>[1]RESERVAS!AA56</f>
        <v>0</v>
      </c>
      <c r="Z64" s="43">
        <f>[1]RESERVAS!AB56</f>
        <v>27545265292.900002</v>
      </c>
      <c r="AA64" s="89">
        <f t="shared" si="18"/>
        <v>4.3599455370365217</v>
      </c>
      <c r="AB64" s="43">
        <f>[1]RESERVAS!AD56</f>
        <v>0</v>
      </c>
      <c r="AC64" s="43">
        <f>[1]RESERVAS!AE56</f>
        <v>0</v>
      </c>
      <c r="AD64" s="10">
        <f>[1]RESERVAS!AF56</f>
        <v>27545265292.900002</v>
      </c>
    </row>
    <row r="65" spans="1:30" ht="15" x14ac:dyDescent="0.2">
      <c r="A65" s="52" t="str">
        <f>[1]RESERVAS!B57</f>
        <v>007</v>
      </c>
      <c r="B65" s="27" t="str">
        <f>[1]RESERVAS!D57</f>
        <v>FDL BOSA..</v>
      </c>
      <c r="C65" s="28">
        <f>[1]RESERVAS!E57</f>
        <v>45655061333</v>
      </c>
      <c r="D65" s="12">
        <f>[1]RESERVAS!F57</f>
        <v>0</v>
      </c>
      <c r="E65" s="27">
        <f>[1]RESERVAS!G57</f>
        <v>45655061333</v>
      </c>
      <c r="F65" s="93">
        <f t="shared" si="16"/>
        <v>7.100769074660926</v>
      </c>
      <c r="G65" s="91">
        <f>[1]RESERVAS!I57</f>
        <v>0</v>
      </c>
      <c r="H65" s="12">
        <f>[1]RESERVAS!J57</f>
        <v>0</v>
      </c>
      <c r="I65" s="10">
        <f>[1]RESERVAS!K57</f>
        <v>45655061333</v>
      </c>
      <c r="J65" s="43">
        <f>[1]RESERVAS!L57</f>
        <v>234186126</v>
      </c>
      <c r="K65" s="43">
        <f>[1]RESERVAS!M57</f>
        <v>0</v>
      </c>
      <c r="L65" s="43">
        <f>[1]RESERVAS!N57</f>
        <v>234186126</v>
      </c>
      <c r="M65" s="92">
        <f t="shared" si="17"/>
        <v>2.0948088046111359</v>
      </c>
      <c r="N65" s="43">
        <f>[1]RESERVAS!P57</f>
        <v>0</v>
      </c>
      <c r="O65" s="43">
        <f>[1]RESERVAS!Q57</f>
        <v>0</v>
      </c>
      <c r="P65" s="43">
        <f>[1]RESERVAS!R57</f>
        <v>234186126</v>
      </c>
      <c r="Q65" s="52">
        <f>[1]RESERVAS!S57</f>
        <v>0</v>
      </c>
      <c r="R65" s="43">
        <f>[1]RESERVAS!T57</f>
        <v>0</v>
      </c>
      <c r="S65" s="43">
        <f>[1]RESERVAS!U57</f>
        <v>0</v>
      </c>
      <c r="T65" s="43">
        <f>[1]RESERVAS!V57</f>
        <v>0</v>
      </c>
      <c r="U65" s="43">
        <f>[1]RESERVAS!W57</f>
        <v>0</v>
      </c>
      <c r="V65" s="43">
        <f>[1]RESERVAS!X57</f>
        <v>0</v>
      </c>
      <c r="W65" s="10">
        <f>[1]RESERVAS!Y57</f>
        <v>0</v>
      </c>
      <c r="X65" s="43">
        <f>[1]RESERVAS!Z57</f>
        <v>45420875207</v>
      </c>
      <c r="Y65" s="43">
        <f>[1]RESERVAS!AA57</f>
        <v>0</v>
      </c>
      <c r="Z65" s="43">
        <f>[1]RESERVAS!AB57</f>
        <v>45420875207</v>
      </c>
      <c r="AA65" s="89">
        <f t="shared" si="18"/>
        <v>7.1893496047793315</v>
      </c>
      <c r="AB65" s="43">
        <f>[1]RESERVAS!AD57</f>
        <v>0</v>
      </c>
      <c r="AC65" s="43">
        <f>[1]RESERVAS!AE57</f>
        <v>0</v>
      </c>
      <c r="AD65" s="10">
        <f>[1]RESERVAS!AF57</f>
        <v>45420875207</v>
      </c>
    </row>
    <row r="66" spans="1:30" ht="15" x14ac:dyDescent="0.2">
      <c r="A66" s="52" t="str">
        <f>[1]RESERVAS!B58</f>
        <v>008</v>
      </c>
      <c r="B66" s="27" t="str">
        <f>[1]RESERVAS!D58</f>
        <v>FDL KENNEDY..</v>
      </c>
      <c r="C66" s="28">
        <f>[1]RESERVAS!E58</f>
        <v>70168770215</v>
      </c>
      <c r="D66" s="12">
        <f>[1]RESERVAS!F58</f>
        <v>0</v>
      </c>
      <c r="E66" s="27">
        <f>[1]RESERVAS!G58</f>
        <v>70168770215</v>
      </c>
      <c r="F66" s="93">
        <f t="shared" si="16"/>
        <v>10.913406290608096</v>
      </c>
      <c r="G66" s="91">
        <f>[1]RESERVAS!I58</f>
        <v>0</v>
      </c>
      <c r="H66" s="12">
        <f>[1]RESERVAS!J58</f>
        <v>0</v>
      </c>
      <c r="I66" s="10">
        <f>[1]RESERVAS!K58</f>
        <v>70168770215</v>
      </c>
      <c r="J66" s="43">
        <f>[1]RESERVAS!L58</f>
        <v>695474630.27999997</v>
      </c>
      <c r="K66" s="43">
        <f>[1]RESERVAS!M58</f>
        <v>0</v>
      </c>
      <c r="L66" s="43">
        <f>[1]RESERVAS!N58</f>
        <v>695474630.27999997</v>
      </c>
      <c r="M66" s="92">
        <f t="shared" si="17"/>
        <v>6.2210618697976097</v>
      </c>
      <c r="N66" s="43">
        <f>[1]RESERVAS!P58</f>
        <v>0</v>
      </c>
      <c r="O66" s="43">
        <f>[1]RESERVAS!Q58</f>
        <v>0</v>
      </c>
      <c r="P66" s="43">
        <f>[1]RESERVAS!R58</f>
        <v>695474630.27999997</v>
      </c>
      <c r="Q66" s="52">
        <f>[1]RESERVAS!S58</f>
        <v>0</v>
      </c>
      <c r="R66" s="43">
        <f>[1]RESERVAS!T58</f>
        <v>0</v>
      </c>
      <c r="S66" s="43">
        <f>[1]RESERVAS!U58</f>
        <v>0</v>
      </c>
      <c r="T66" s="43">
        <f>[1]RESERVAS!V58</f>
        <v>0</v>
      </c>
      <c r="U66" s="43">
        <f>[1]RESERVAS!W58</f>
        <v>0</v>
      </c>
      <c r="V66" s="43">
        <f>[1]RESERVAS!X58</f>
        <v>0</v>
      </c>
      <c r="W66" s="10">
        <f>[1]RESERVAS!Y58</f>
        <v>0</v>
      </c>
      <c r="X66" s="43">
        <f>[1]RESERVAS!Z58</f>
        <v>69473295584.720001</v>
      </c>
      <c r="Y66" s="43">
        <f>[1]RESERVAS!AA58</f>
        <v>0</v>
      </c>
      <c r="Z66" s="43">
        <f>[1]RESERVAS!AB58</f>
        <v>69473295584.720001</v>
      </c>
      <c r="AA66" s="89">
        <f t="shared" si="18"/>
        <v>10.996437384318595</v>
      </c>
      <c r="AB66" s="43">
        <f>[1]RESERVAS!AD58</f>
        <v>0</v>
      </c>
      <c r="AC66" s="43">
        <f>[1]RESERVAS!AE58</f>
        <v>0</v>
      </c>
      <c r="AD66" s="10">
        <f>[1]RESERVAS!AF58</f>
        <v>69473295584.720001</v>
      </c>
    </row>
    <row r="67" spans="1:30" ht="15" x14ac:dyDescent="0.2">
      <c r="A67" s="52" t="str">
        <f>[1]RESERVAS!B59</f>
        <v>009</v>
      </c>
      <c r="B67" s="27" t="str">
        <f>[1]RESERVAS!D59</f>
        <v>FDL FONTIBON..</v>
      </c>
      <c r="C67" s="28">
        <f>[1]RESERVAS!E59</f>
        <v>26111933801</v>
      </c>
      <c r="D67" s="12">
        <f>[1]RESERVAS!F59</f>
        <v>0</v>
      </c>
      <c r="E67" s="27">
        <f>[1]RESERVAS!G59</f>
        <v>26111933801</v>
      </c>
      <c r="F67" s="93">
        <f t="shared" si="16"/>
        <v>4.0612104463369585</v>
      </c>
      <c r="G67" s="91">
        <f>[1]RESERVAS!I59</f>
        <v>0</v>
      </c>
      <c r="H67" s="12">
        <f>[1]RESERVAS!J59</f>
        <v>0</v>
      </c>
      <c r="I67" s="10">
        <f>[1]RESERVAS!K59</f>
        <v>26111933801</v>
      </c>
      <c r="J67" s="43">
        <f>[1]RESERVAS!L59</f>
        <v>960925904</v>
      </c>
      <c r="K67" s="43">
        <f>[1]RESERVAS!M59</f>
        <v>0</v>
      </c>
      <c r="L67" s="43">
        <f>[1]RESERVAS!N59</f>
        <v>960925904</v>
      </c>
      <c r="M67" s="92">
        <f t="shared" si="17"/>
        <v>8.5955392774980837</v>
      </c>
      <c r="N67" s="43">
        <f>[1]RESERVAS!P59</f>
        <v>0</v>
      </c>
      <c r="O67" s="43">
        <f>[1]RESERVAS!Q59</f>
        <v>0</v>
      </c>
      <c r="P67" s="43">
        <f>[1]RESERVAS!R59</f>
        <v>960925904</v>
      </c>
      <c r="Q67" s="52">
        <f>[1]RESERVAS!S59</f>
        <v>0</v>
      </c>
      <c r="R67" s="43">
        <f>[1]RESERVAS!T59</f>
        <v>0</v>
      </c>
      <c r="S67" s="43">
        <f>[1]RESERVAS!U59</f>
        <v>0</v>
      </c>
      <c r="T67" s="43">
        <f>[1]RESERVAS!V59</f>
        <v>0</v>
      </c>
      <c r="U67" s="43">
        <f>[1]RESERVAS!W59</f>
        <v>0</v>
      </c>
      <c r="V67" s="43">
        <f>[1]RESERVAS!X59</f>
        <v>0</v>
      </c>
      <c r="W67" s="10">
        <f>[1]RESERVAS!Y59</f>
        <v>0</v>
      </c>
      <c r="X67" s="43">
        <f>[1]RESERVAS!Z59</f>
        <v>25151007897</v>
      </c>
      <c r="Y67" s="43">
        <f>[1]RESERVAS!AA59</f>
        <v>0</v>
      </c>
      <c r="Z67" s="43">
        <f>[1]RESERVAS!AB59</f>
        <v>25151007897</v>
      </c>
      <c r="AA67" s="89">
        <f t="shared" si="18"/>
        <v>3.9809754404783453</v>
      </c>
      <c r="AB67" s="43">
        <f>[1]RESERVAS!AD59</f>
        <v>0</v>
      </c>
      <c r="AC67" s="43">
        <f>[1]RESERVAS!AE59</f>
        <v>0</v>
      </c>
      <c r="AD67" s="10">
        <f>[1]RESERVAS!AF59</f>
        <v>25151007897</v>
      </c>
    </row>
    <row r="68" spans="1:30" ht="15" x14ac:dyDescent="0.2">
      <c r="A68" s="52" t="str">
        <f>[1]RESERVAS!B60</f>
        <v>010</v>
      </c>
      <c r="B68" s="27" t="str">
        <f>[1]RESERVAS!D60</f>
        <v>FDL ENGATIVA..</v>
      </c>
      <c r="C68" s="28">
        <f>[1]RESERVAS!E60</f>
        <v>47805618342</v>
      </c>
      <c r="D68" s="12">
        <f>[1]RESERVAS!F60</f>
        <v>0</v>
      </c>
      <c r="E68" s="27">
        <f>[1]RESERVAS!G60</f>
        <v>47805618342</v>
      </c>
      <c r="F68" s="93">
        <f t="shared" si="16"/>
        <v>7.435246967296341</v>
      </c>
      <c r="G68" s="91">
        <f>[1]RESERVAS!I60</f>
        <v>0</v>
      </c>
      <c r="H68" s="12">
        <f>[1]RESERVAS!J60</f>
        <v>0</v>
      </c>
      <c r="I68" s="10">
        <f>[1]RESERVAS!K60</f>
        <v>47805618342</v>
      </c>
      <c r="J68" s="43">
        <f>[1]RESERVAS!L60</f>
        <v>1024977291</v>
      </c>
      <c r="K68" s="43">
        <f>[1]RESERVAS!M60</f>
        <v>0</v>
      </c>
      <c r="L68" s="43">
        <f>[1]RESERVAS!N60</f>
        <v>1024977291</v>
      </c>
      <c r="M68" s="92">
        <f t="shared" si="17"/>
        <v>9.1684827380135676</v>
      </c>
      <c r="N68" s="43">
        <f>[1]RESERVAS!P60</f>
        <v>0</v>
      </c>
      <c r="O68" s="43">
        <f>[1]RESERVAS!Q60</f>
        <v>0</v>
      </c>
      <c r="P68" s="43">
        <f>[1]RESERVAS!R60</f>
        <v>1024977291</v>
      </c>
      <c r="Q68" s="52">
        <f>[1]RESERVAS!S60</f>
        <v>0</v>
      </c>
      <c r="R68" s="43">
        <f>[1]RESERVAS!T60</f>
        <v>0</v>
      </c>
      <c r="S68" s="43">
        <f>[1]RESERVAS!U60</f>
        <v>0</v>
      </c>
      <c r="T68" s="43">
        <f>[1]RESERVAS!V60</f>
        <v>0</v>
      </c>
      <c r="U68" s="43">
        <f>[1]RESERVAS!W60</f>
        <v>0</v>
      </c>
      <c r="V68" s="43">
        <f>[1]RESERVAS!X60</f>
        <v>0</v>
      </c>
      <c r="W68" s="10">
        <f>[1]RESERVAS!Y60</f>
        <v>0</v>
      </c>
      <c r="X68" s="43">
        <f>[1]RESERVAS!Z60</f>
        <v>46780641051</v>
      </c>
      <c r="Y68" s="43">
        <f>[1]RESERVAS!AA60</f>
        <v>0</v>
      </c>
      <c r="Z68" s="43">
        <f>[1]RESERVAS!AB60</f>
        <v>46780641051</v>
      </c>
      <c r="AA68" s="89">
        <f t="shared" si="18"/>
        <v>7.4045773384723015</v>
      </c>
      <c r="AB68" s="43">
        <f>[1]RESERVAS!AD60</f>
        <v>0</v>
      </c>
      <c r="AC68" s="43">
        <f>[1]RESERVAS!AE60</f>
        <v>0</v>
      </c>
      <c r="AD68" s="10">
        <f>[1]RESERVAS!AF60</f>
        <v>46780641051</v>
      </c>
    </row>
    <row r="69" spans="1:30" ht="15" x14ac:dyDescent="0.2">
      <c r="A69" s="52" t="str">
        <f>[1]RESERVAS!B61</f>
        <v>011</v>
      </c>
      <c r="B69" s="27" t="str">
        <f>[1]RESERVAS!D61</f>
        <v>FDL SUBA..</v>
      </c>
      <c r="C69" s="28">
        <f>[1]RESERVAS!E61</f>
        <v>29467233977</v>
      </c>
      <c r="D69" s="12">
        <f>[1]RESERVAS!F61</f>
        <v>0</v>
      </c>
      <c r="E69" s="27">
        <f>[1]RESERVAS!G61</f>
        <v>29467233977</v>
      </c>
      <c r="F69" s="93">
        <f t="shared" si="16"/>
        <v>4.5830630302633759</v>
      </c>
      <c r="G69" s="91">
        <f>[1]RESERVAS!I61</f>
        <v>0</v>
      </c>
      <c r="H69" s="12">
        <f>[1]RESERVAS!J61</f>
        <v>0</v>
      </c>
      <c r="I69" s="10">
        <f>[1]RESERVAS!K61</f>
        <v>29467233977</v>
      </c>
      <c r="J69" s="43">
        <f>[1]RESERVAS!L61</f>
        <v>727939654</v>
      </c>
      <c r="K69" s="43">
        <f>[1]RESERVAS!M61</f>
        <v>0</v>
      </c>
      <c r="L69" s="43">
        <f>[1]RESERVAS!N61</f>
        <v>727939654</v>
      </c>
      <c r="M69" s="92">
        <f t="shared" si="17"/>
        <v>6.5114634349636242</v>
      </c>
      <c r="N69" s="43">
        <f>[1]RESERVAS!P61</f>
        <v>0</v>
      </c>
      <c r="O69" s="43">
        <f>[1]RESERVAS!Q61</f>
        <v>0</v>
      </c>
      <c r="P69" s="43">
        <f>[1]RESERVAS!R61</f>
        <v>727939654</v>
      </c>
      <c r="Q69" s="52">
        <f>[1]RESERVAS!S61</f>
        <v>0</v>
      </c>
      <c r="R69" s="43">
        <f>[1]RESERVAS!T61</f>
        <v>0</v>
      </c>
      <c r="S69" s="43">
        <f>[1]RESERVAS!U61</f>
        <v>0</v>
      </c>
      <c r="T69" s="43">
        <f>[1]RESERVAS!V61</f>
        <v>0</v>
      </c>
      <c r="U69" s="43">
        <f>[1]RESERVAS!W61</f>
        <v>0</v>
      </c>
      <c r="V69" s="43">
        <f>[1]RESERVAS!X61</f>
        <v>0</v>
      </c>
      <c r="W69" s="10">
        <f>[1]RESERVAS!Y61</f>
        <v>0</v>
      </c>
      <c r="X69" s="43">
        <f>[1]RESERVAS!Z61</f>
        <v>28739294323</v>
      </c>
      <c r="Y69" s="43">
        <f>[1]RESERVAS!AA61</f>
        <v>0</v>
      </c>
      <c r="Z69" s="43">
        <f>[1]RESERVAS!AB61</f>
        <v>28739294323</v>
      </c>
      <c r="AA69" s="89">
        <f t="shared" si="18"/>
        <v>4.548939960779407</v>
      </c>
      <c r="AB69" s="43">
        <f>[1]RESERVAS!AD61</f>
        <v>0</v>
      </c>
      <c r="AC69" s="43">
        <f>[1]RESERVAS!AE61</f>
        <v>0</v>
      </c>
      <c r="AD69" s="10">
        <f>[1]RESERVAS!AF61</f>
        <v>28739294323</v>
      </c>
    </row>
    <row r="70" spans="1:30" ht="15" x14ac:dyDescent="0.2">
      <c r="A70" s="52" t="str">
        <f>[1]RESERVAS!B62</f>
        <v>012</v>
      </c>
      <c r="B70" s="27" t="str">
        <f>[1]RESERVAS!D62</f>
        <v>FDL BARRIOS UNIDOS..</v>
      </c>
      <c r="C70" s="28">
        <f>[1]RESERVAS!E62</f>
        <v>14355562520</v>
      </c>
      <c r="D70" s="12">
        <f>[1]RESERVAS!F62</f>
        <v>0</v>
      </c>
      <c r="E70" s="27">
        <f>[1]RESERVAS!G62</f>
        <v>14355562520</v>
      </c>
      <c r="F70" s="93">
        <f t="shared" si="16"/>
        <v>2.2327323940685915</v>
      </c>
      <c r="G70" s="91">
        <f>[1]RESERVAS!I62</f>
        <v>0</v>
      </c>
      <c r="H70" s="12">
        <f>[1]RESERVAS!J62</f>
        <v>0</v>
      </c>
      <c r="I70" s="10">
        <f>[1]RESERVAS!K62</f>
        <v>14355562520</v>
      </c>
      <c r="J70" s="43">
        <f>[1]RESERVAS!L62</f>
        <v>442811494</v>
      </c>
      <c r="K70" s="43">
        <f>[1]RESERVAS!M62</f>
        <v>0</v>
      </c>
      <c r="L70" s="43">
        <f>[1]RESERVAS!N62</f>
        <v>442811494</v>
      </c>
      <c r="M70" s="92">
        <f t="shared" si="17"/>
        <v>3.9609751109432128</v>
      </c>
      <c r="N70" s="43">
        <f>[1]RESERVAS!P62</f>
        <v>0</v>
      </c>
      <c r="O70" s="43">
        <f>[1]RESERVAS!Q62</f>
        <v>0</v>
      </c>
      <c r="P70" s="43">
        <f>[1]RESERVAS!R62</f>
        <v>442811494</v>
      </c>
      <c r="Q70" s="52">
        <f>[1]RESERVAS!S62</f>
        <v>0</v>
      </c>
      <c r="R70" s="43">
        <f>[1]RESERVAS!T62</f>
        <v>0</v>
      </c>
      <c r="S70" s="43">
        <f>[1]RESERVAS!U62</f>
        <v>0</v>
      </c>
      <c r="T70" s="43">
        <f>[1]RESERVAS!V62</f>
        <v>0</v>
      </c>
      <c r="U70" s="43">
        <f>[1]RESERVAS!W62</f>
        <v>0</v>
      </c>
      <c r="V70" s="43">
        <f>[1]RESERVAS!X62</f>
        <v>0</v>
      </c>
      <c r="W70" s="10">
        <f>[1]RESERVAS!Y62</f>
        <v>0</v>
      </c>
      <c r="X70" s="43">
        <f>[1]RESERVAS!Z62</f>
        <v>13912751026</v>
      </c>
      <c r="Y70" s="43">
        <f>[1]RESERVAS!AA62</f>
        <v>0</v>
      </c>
      <c r="Z70" s="43">
        <f>[1]RESERVAS!AB62</f>
        <v>13912751026</v>
      </c>
      <c r="AA70" s="89">
        <f t="shared" si="18"/>
        <v>2.2021511173952737</v>
      </c>
      <c r="AB70" s="43">
        <f>[1]RESERVAS!AD62</f>
        <v>0</v>
      </c>
      <c r="AC70" s="43">
        <f>[1]RESERVAS!AE62</f>
        <v>0</v>
      </c>
      <c r="AD70" s="10">
        <f>[1]RESERVAS!AF62</f>
        <v>13912751026</v>
      </c>
    </row>
    <row r="71" spans="1:30" ht="15" x14ac:dyDescent="0.2">
      <c r="A71" s="52" t="str">
        <f>[1]RESERVAS!B63</f>
        <v>013</v>
      </c>
      <c r="B71" s="27" t="str">
        <f>[1]RESERVAS!D63</f>
        <v>FDL TEUSAQUILLO..</v>
      </c>
      <c r="C71" s="28">
        <f>[1]RESERVAS!E63</f>
        <v>11906922376</v>
      </c>
      <c r="D71" s="12">
        <f>[1]RESERVAS!F63</f>
        <v>0</v>
      </c>
      <c r="E71" s="27">
        <f>[1]RESERVAS!G63</f>
        <v>11906922376</v>
      </c>
      <c r="F71" s="93">
        <f t="shared" si="16"/>
        <v>1.8518933873554237</v>
      </c>
      <c r="G71" s="91">
        <f>[1]RESERVAS!I63</f>
        <v>0</v>
      </c>
      <c r="H71" s="12">
        <f>[1]RESERVAS!J63</f>
        <v>0</v>
      </c>
      <c r="I71" s="10">
        <f>[1]RESERVAS!K63</f>
        <v>11906922376</v>
      </c>
      <c r="J71" s="43">
        <f>[1]RESERVAS!L63</f>
        <v>417409179</v>
      </c>
      <c r="K71" s="43">
        <f>[1]RESERVAS!M63</f>
        <v>0</v>
      </c>
      <c r="L71" s="43">
        <f>[1]RESERVAS!N63</f>
        <v>417409179</v>
      </c>
      <c r="M71" s="92">
        <f t="shared" si="17"/>
        <v>3.733749894708561</v>
      </c>
      <c r="N71" s="43">
        <f>[1]RESERVAS!P63</f>
        <v>0</v>
      </c>
      <c r="O71" s="43">
        <f>[1]RESERVAS!Q63</f>
        <v>0</v>
      </c>
      <c r="P71" s="43">
        <f>[1]RESERVAS!R63</f>
        <v>417409179</v>
      </c>
      <c r="Q71" s="52">
        <f>[1]RESERVAS!S63</f>
        <v>0</v>
      </c>
      <c r="R71" s="43">
        <f>[1]RESERVAS!T63</f>
        <v>0</v>
      </c>
      <c r="S71" s="43">
        <f>[1]RESERVAS!U63</f>
        <v>0</v>
      </c>
      <c r="T71" s="43">
        <f>[1]RESERVAS!V63</f>
        <v>0</v>
      </c>
      <c r="U71" s="43">
        <f>[1]RESERVAS!W63</f>
        <v>0</v>
      </c>
      <c r="V71" s="43">
        <f>[1]RESERVAS!X63</f>
        <v>0</v>
      </c>
      <c r="W71" s="10">
        <f>[1]RESERVAS!Y63</f>
        <v>0</v>
      </c>
      <c r="X71" s="43">
        <f>[1]RESERVAS!Z63</f>
        <v>11489513197</v>
      </c>
      <c r="Y71" s="43">
        <f>[1]RESERVAS!AA63</f>
        <v>0</v>
      </c>
      <c r="Z71" s="43">
        <f>[1]RESERVAS!AB63</f>
        <v>11489513197</v>
      </c>
      <c r="AA71" s="89">
        <f t="shared" si="18"/>
        <v>1.8185939127220669</v>
      </c>
      <c r="AB71" s="43">
        <f>[1]RESERVAS!AD63</f>
        <v>0</v>
      </c>
      <c r="AC71" s="43">
        <f>[1]RESERVAS!AE63</f>
        <v>0</v>
      </c>
      <c r="AD71" s="10">
        <f>[1]RESERVAS!AF63</f>
        <v>11489513197</v>
      </c>
    </row>
    <row r="72" spans="1:30" ht="15" x14ac:dyDescent="0.2">
      <c r="A72" s="52" t="str">
        <f>[1]RESERVAS!B64</f>
        <v>014</v>
      </c>
      <c r="B72" s="27" t="str">
        <f>[1]RESERVAS!D64</f>
        <v>FDL MARTIRES..</v>
      </c>
      <c r="C72" s="28">
        <f>[1]RESERVAS!E64</f>
        <v>18766438676</v>
      </c>
      <c r="D72" s="12">
        <f>[1]RESERVAS!F64</f>
        <v>0</v>
      </c>
      <c r="E72" s="27">
        <f>[1]RESERVAS!G64</f>
        <v>18766438676</v>
      </c>
      <c r="F72" s="93">
        <f t="shared" si="16"/>
        <v>2.9187595745434352</v>
      </c>
      <c r="G72" s="91">
        <f>[1]RESERVAS!I64</f>
        <v>0</v>
      </c>
      <c r="H72" s="12">
        <f>[1]RESERVAS!J64</f>
        <v>0</v>
      </c>
      <c r="I72" s="10">
        <f>[1]RESERVAS!K64</f>
        <v>18766438676</v>
      </c>
      <c r="J72" s="43">
        <f>[1]RESERVAS!L64</f>
        <v>582689372</v>
      </c>
      <c r="K72" s="43">
        <f>[1]RESERVAS!M64</f>
        <v>0</v>
      </c>
      <c r="L72" s="43">
        <f>[1]RESERVAS!N64</f>
        <v>582689372</v>
      </c>
      <c r="M72" s="92">
        <f t="shared" si="17"/>
        <v>5.2121910365387469</v>
      </c>
      <c r="N72" s="43">
        <f>[1]RESERVAS!P64</f>
        <v>0</v>
      </c>
      <c r="O72" s="43">
        <f>[1]RESERVAS!Q64</f>
        <v>0</v>
      </c>
      <c r="P72" s="43">
        <f>[1]RESERVAS!R64</f>
        <v>582689372</v>
      </c>
      <c r="Q72" s="52">
        <f>[1]RESERVAS!S64</f>
        <v>0</v>
      </c>
      <c r="R72" s="43">
        <f>[1]RESERVAS!T64</f>
        <v>0</v>
      </c>
      <c r="S72" s="43">
        <f>[1]RESERVAS!U64</f>
        <v>0</v>
      </c>
      <c r="T72" s="43">
        <f>[1]RESERVAS!V64</f>
        <v>0</v>
      </c>
      <c r="U72" s="43">
        <f>[1]RESERVAS!W64</f>
        <v>0</v>
      </c>
      <c r="V72" s="43">
        <f>[1]RESERVAS!X64</f>
        <v>0</v>
      </c>
      <c r="W72" s="10">
        <f>[1]RESERVAS!Y64</f>
        <v>0</v>
      </c>
      <c r="X72" s="43">
        <f>[1]RESERVAS!Z64</f>
        <v>18183749304</v>
      </c>
      <c r="Y72" s="43">
        <f>[1]RESERVAS!AA64</f>
        <v>0</v>
      </c>
      <c r="Z72" s="43">
        <f>[1]RESERVAS!AB64</f>
        <v>18183749304</v>
      </c>
      <c r="AA72" s="89">
        <f t="shared" si="18"/>
        <v>2.8781772758965154</v>
      </c>
      <c r="AB72" s="43">
        <f>[1]RESERVAS!AD64</f>
        <v>0</v>
      </c>
      <c r="AC72" s="43">
        <f>[1]RESERVAS!AE64</f>
        <v>0</v>
      </c>
      <c r="AD72" s="10">
        <f>[1]RESERVAS!AF64</f>
        <v>18183749304</v>
      </c>
    </row>
    <row r="73" spans="1:30" ht="15" x14ac:dyDescent="0.2">
      <c r="A73" s="52" t="str">
        <f>[1]RESERVAS!B65</f>
        <v>015</v>
      </c>
      <c r="B73" s="27" t="str">
        <f>[1]RESERVAS!D65</f>
        <v>FDL ANTONIO NARIÑO..</v>
      </c>
      <c r="C73" s="28">
        <f>[1]RESERVAS!E65</f>
        <v>13813975472.67</v>
      </c>
      <c r="D73" s="12">
        <f>[1]RESERVAS!F65</f>
        <v>0</v>
      </c>
      <c r="E73" s="27">
        <f>[1]RESERVAS!G65</f>
        <v>13813975472.67</v>
      </c>
      <c r="F73" s="93">
        <f t="shared" si="16"/>
        <v>2.1484989171082161</v>
      </c>
      <c r="G73" s="91">
        <f>[1]RESERVAS!I65</f>
        <v>0</v>
      </c>
      <c r="H73" s="12">
        <f>[1]RESERVAS!J65</f>
        <v>0</v>
      </c>
      <c r="I73" s="10">
        <f>[1]RESERVAS!K65</f>
        <v>13813975472.67</v>
      </c>
      <c r="J73" s="43">
        <f>[1]RESERVAS!L65</f>
        <v>345144632</v>
      </c>
      <c r="K73" s="43">
        <f>[1]RESERVAS!M65</f>
        <v>0</v>
      </c>
      <c r="L73" s="43">
        <f>[1]RESERVAS!N65</f>
        <v>345144632</v>
      </c>
      <c r="M73" s="92">
        <f t="shared" si="17"/>
        <v>3.0873392302406097</v>
      </c>
      <c r="N73" s="43">
        <f>[1]RESERVAS!P65</f>
        <v>0</v>
      </c>
      <c r="O73" s="43">
        <f>[1]RESERVAS!Q65</f>
        <v>0</v>
      </c>
      <c r="P73" s="43">
        <f>[1]RESERVAS!R65</f>
        <v>345144632</v>
      </c>
      <c r="Q73" s="52">
        <f>[1]RESERVAS!S65</f>
        <v>0</v>
      </c>
      <c r="R73" s="43">
        <f>[1]RESERVAS!T65</f>
        <v>0</v>
      </c>
      <c r="S73" s="43">
        <f>[1]RESERVAS!U65</f>
        <v>0</v>
      </c>
      <c r="T73" s="43">
        <f>[1]RESERVAS!V65</f>
        <v>0</v>
      </c>
      <c r="U73" s="43">
        <f>[1]RESERVAS!W65</f>
        <v>0</v>
      </c>
      <c r="V73" s="43">
        <f>[1]RESERVAS!X65</f>
        <v>0</v>
      </c>
      <c r="W73" s="10">
        <f>[1]RESERVAS!Y65</f>
        <v>0</v>
      </c>
      <c r="X73" s="43">
        <f>[1]RESERVAS!Z65</f>
        <v>13468830840.67</v>
      </c>
      <c r="Y73" s="43">
        <f>[1]RESERVAS!AA65</f>
        <v>0</v>
      </c>
      <c r="Z73" s="43">
        <f>[1]RESERVAS!AB65</f>
        <v>13468830840.67</v>
      </c>
      <c r="AA73" s="89">
        <f t="shared" si="18"/>
        <v>2.1318861259258015</v>
      </c>
      <c r="AB73" s="43">
        <f>[1]RESERVAS!AD65</f>
        <v>0</v>
      </c>
      <c r="AC73" s="43">
        <f>[1]RESERVAS!AE65</f>
        <v>0</v>
      </c>
      <c r="AD73" s="10">
        <f>[1]RESERVAS!AF65</f>
        <v>13468830840.67</v>
      </c>
    </row>
    <row r="74" spans="1:30" ht="15" x14ac:dyDescent="0.2">
      <c r="A74" s="52" t="str">
        <f>[1]RESERVAS!B66</f>
        <v>016</v>
      </c>
      <c r="B74" s="27" t="str">
        <f>[1]RESERVAS!D66</f>
        <v>FDL PUENTE ARANDA..</v>
      </c>
      <c r="C74" s="28">
        <f>[1]RESERVAS!E66</f>
        <v>16833798615.18</v>
      </c>
      <c r="D74" s="12">
        <f>[1]RESERVAS!F66</f>
        <v>0</v>
      </c>
      <c r="E74" s="27">
        <f>[1]RESERVAS!G66</f>
        <v>16833798615.18</v>
      </c>
      <c r="F74" s="93">
        <f t="shared" si="16"/>
        <v>2.6181744833040077</v>
      </c>
      <c r="G74" s="91">
        <f>[1]RESERVAS!I66</f>
        <v>0</v>
      </c>
      <c r="H74" s="12">
        <f>[1]RESERVAS!J66</f>
        <v>0</v>
      </c>
      <c r="I74" s="10">
        <f>[1]RESERVAS!K66</f>
        <v>16833798615.18</v>
      </c>
      <c r="J74" s="43">
        <f>[1]RESERVAS!L66</f>
        <v>474730977</v>
      </c>
      <c r="K74" s="43">
        <f>[1]RESERVAS!M66</f>
        <v>0</v>
      </c>
      <c r="L74" s="43">
        <f>[1]RESERVAS!N66</f>
        <v>474730977</v>
      </c>
      <c r="M74" s="92">
        <f t="shared" si="17"/>
        <v>4.246496781970964</v>
      </c>
      <c r="N74" s="43">
        <f>[1]RESERVAS!P66</f>
        <v>0</v>
      </c>
      <c r="O74" s="43">
        <f>[1]RESERVAS!Q66</f>
        <v>0</v>
      </c>
      <c r="P74" s="43">
        <f>[1]RESERVAS!R66</f>
        <v>474730977</v>
      </c>
      <c r="Q74" s="52">
        <f>[1]RESERVAS!S66</f>
        <v>0</v>
      </c>
      <c r="R74" s="43">
        <f>[1]RESERVAS!T66</f>
        <v>0</v>
      </c>
      <c r="S74" s="43">
        <f>[1]RESERVAS!U66</f>
        <v>0</v>
      </c>
      <c r="T74" s="43">
        <f>[1]RESERVAS!V66</f>
        <v>0</v>
      </c>
      <c r="U74" s="43">
        <f>[1]RESERVAS!W66</f>
        <v>0</v>
      </c>
      <c r="V74" s="43">
        <f>[1]RESERVAS!X66</f>
        <v>0</v>
      </c>
      <c r="W74" s="10">
        <f>[1]RESERVAS!Y66</f>
        <v>0</v>
      </c>
      <c r="X74" s="43">
        <f>[1]RESERVAS!Z66</f>
        <v>16359067638.18</v>
      </c>
      <c r="Y74" s="43">
        <f>[1]RESERVAS!AA66</f>
        <v>0</v>
      </c>
      <c r="Z74" s="43">
        <f>[1]RESERVAS!AB66</f>
        <v>16359067638.18</v>
      </c>
      <c r="AA74" s="89">
        <f t="shared" si="18"/>
        <v>2.5893612996911646</v>
      </c>
      <c r="AB74" s="43">
        <f>[1]RESERVAS!AD66</f>
        <v>0</v>
      </c>
      <c r="AC74" s="43">
        <f>[1]RESERVAS!AE66</f>
        <v>0</v>
      </c>
      <c r="AD74" s="10">
        <f>[1]RESERVAS!AF66</f>
        <v>16359067638.18</v>
      </c>
    </row>
    <row r="75" spans="1:30" ht="15" x14ac:dyDescent="0.2">
      <c r="A75" s="52" t="str">
        <f>[1]RESERVAS!B67</f>
        <v>017</v>
      </c>
      <c r="B75" s="27" t="str">
        <f>[1]RESERVAS!D67</f>
        <v>FDL LA CANDELARIA..</v>
      </c>
      <c r="C75" s="28">
        <f>[1]RESERVAS!E67</f>
        <v>13161331715</v>
      </c>
      <c r="D75" s="12">
        <f>[1]RESERVAS!F67</f>
        <v>0</v>
      </c>
      <c r="E75" s="27">
        <f>[1]RESERVAS!G67</f>
        <v>13161331715</v>
      </c>
      <c r="F75" s="93">
        <f t="shared" si="16"/>
        <v>2.0469926990477019</v>
      </c>
      <c r="G75" s="91">
        <f>[1]RESERVAS!I67</f>
        <v>0</v>
      </c>
      <c r="H75" s="12">
        <f>[1]RESERVAS!J67</f>
        <v>0</v>
      </c>
      <c r="I75" s="10">
        <f>[1]RESERVAS!K67</f>
        <v>13161331715</v>
      </c>
      <c r="J75" s="43">
        <f>[1]RESERVAS!L67</f>
        <v>311689033</v>
      </c>
      <c r="K75" s="43">
        <f>[1]RESERVAS!M67</f>
        <v>0</v>
      </c>
      <c r="L75" s="43">
        <f>[1]RESERVAS!N67</f>
        <v>311689033</v>
      </c>
      <c r="M75" s="92">
        <f t="shared" si="17"/>
        <v>2.788076910367999</v>
      </c>
      <c r="N75" s="43">
        <f>[1]RESERVAS!P67</f>
        <v>0</v>
      </c>
      <c r="O75" s="43">
        <f>[1]RESERVAS!Q67</f>
        <v>0</v>
      </c>
      <c r="P75" s="43">
        <f>[1]RESERVAS!R67</f>
        <v>311689033</v>
      </c>
      <c r="Q75" s="52">
        <f>[1]RESERVAS!S67</f>
        <v>0</v>
      </c>
      <c r="R75" s="43">
        <f>[1]RESERVAS!T67</f>
        <v>0</v>
      </c>
      <c r="S75" s="43">
        <f>[1]RESERVAS!U67</f>
        <v>0</v>
      </c>
      <c r="T75" s="43">
        <f>[1]RESERVAS!V67</f>
        <v>0</v>
      </c>
      <c r="U75" s="43">
        <f>[1]RESERVAS!W67</f>
        <v>0</v>
      </c>
      <c r="V75" s="43">
        <f>[1]RESERVAS!X67</f>
        <v>0</v>
      </c>
      <c r="W75" s="10">
        <f>[1]RESERVAS!Y67</f>
        <v>0</v>
      </c>
      <c r="X75" s="43">
        <f>[1]RESERVAS!Z67</f>
        <v>12849642682</v>
      </c>
      <c r="Y75" s="43">
        <f>[1]RESERVAS!AA67</f>
        <v>0</v>
      </c>
      <c r="Z75" s="43">
        <f>[1]RESERVAS!AB67</f>
        <v>12849642682</v>
      </c>
      <c r="AA75" s="89">
        <f t="shared" si="18"/>
        <v>2.0338792045811389</v>
      </c>
      <c r="AB75" s="43">
        <f>[1]RESERVAS!AD67</f>
        <v>0</v>
      </c>
      <c r="AC75" s="43">
        <f>[1]RESERVAS!AE67</f>
        <v>0</v>
      </c>
      <c r="AD75" s="10">
        <f>[1]RESERVAS!AF67</f>
        <v>12849642682</v>
      </c>
    </row>
    <row r="76" spans="1:30" ht="15" x14ac:dyDescent="0.2">
      <c r="A76" s="52" t="str">
        <f>[1]RESERVAS!B68</f>
        <v>018</v>
      </c>
      <c r="B76" s="27" t="str">
        <f>[1]RESERVAS!D68</f>
        <v>FDL RAFAEL URIBE URIBE..</v>
      </c>
      <c r="C76" s="28">
        <f>[1]RESERVAS!E68</f>
        <v>70356371601.199997</v>
      </c>
      <c r="D76" s="12">
        <f>[1]RESERVAS!F68</f>
        <v>0</v>
      </c>
      <c r="E76" s="27">
        <f>[1]RESERVAS!G68</f>
        <v>70356371601.199997</v>
      </c>
      <c r="F76" s="93">
        <f t="shared" si="16"/>
        <v>10.942584087824844</v>
      </c>
      <c r="G76" s="91">
        <f>[1]RESERVAS!I68</f>
        <v>0</v>
      </c>
      <c r="H76" s="12">
        <f>[1]RESERVAS!J68</f>
        <v>0</v>
      </c>
      <c r="I76" s="10">
        <f>[1]RESERVAS!K68</f>
        <v>70356371601.199997</v>
      </c>
      <c r="J76" s="43">
        <f>[1]RESERVAS!L68</f>
        <v>407258463</v>
      </c>
      <c r="K76" s="43">
        <f>[1]RESERVAS!M68</f>
        <v>0</v>
      </c>
      <c r="L76" s="43">
        <f>[1]RESERVAS!N68</f>
        <v>407258463</v>
      </c>
      <c r="M76" s="92">
        <f t="shared" si="17"/>
        <v>3.6429511372710381</v>
      </c>
      <c r="N76" s="43">
        <f>[1]RESERVAS!P68</f>
        <v>0</v>
      </c>
      <c r="O76" s="43">
        <f>[1]RESERVAS!Q68</f>
        <v>0</v>
      </c>
      <c r="P76" s="43">
        <f>[1]RESERVAS!R68</f>
        <v>407258463</v>
      </c>
      <c r="Q76" s="52">
        <f>[1]RESERVAS!S68</f>
        <v>0</v>
      </c>
      <c r="R76" s="43">
        <f>[1]RESERVAS!T68</f>
        <v>0</v>
      </c>
      <c r="S76" s="43">
        <f>[1]RESERVAS!U68</f>
        <v>0</v>
      </c>
      <c r="T76" s="43">
        <f>[1]RESERVAS!V68</f>
        <v>0</v>
      </c>
      <c r="U76" s="43">
        <f>[1]RESERVAS!W68</f>
        <v>0</v>
      </c>
      <c r="V76" s="43">
        <f>[1]RESERVAS!X68</f>
        <v>0</v>
      </c>
      <c r="W76" s="10">
        <f>[1]RESERVAS!Y68</f>
        <v>0</v>
      </c>
      <c r="X76" s="43">
        <f>[1]RESERVAS!Z68</f>
        <v>69949113138.199997</v>
      </c>
      <c r="Y76" s="43">
        <f>[1]RESERVAS!AA68</f>
        <v>0</v>
      </c>
      <c r="Z76" s="43">
        <f>[1]RESERVAS!AB68</f>
        <v>69949113138.199997</v>
      </c>
      <c r="AA76" s="89">
        <f t="shared" si="18"/>
        <v>11.071751184954723</v>
      </c>
      <c r="AB76" s="43">
        <f>[1]RESERVAS!AD68</f>
        <v>0</v>
      </c>
      <c r="AC76" s="43">
        <f>[1]RESERVAS!AE68</f>
        <v>0</v>
      </c>
      <c r="AD76" s="10">
        <f>[1]RESERVAS!AF68</f>
        <v>69949113138.199997</v>
      </c>
    </row>
    <row r="77" spans="1:30" ht="15" x14ac:dyDescent="0.2">
      <c r="A77" s="52" t="str">
        <f>[1]RESERVAS!B69</f>
        <v>019</v>
      </c>
      <c r="B77" s="27" t="str">
        <f>[1]RESERVAS!D69</f>
        <v>FDL CIUDAD BOLIVAR..</v>
      </c>
      <c r="C77" s="28">
        <f>[1]RESERVAS!E69</f>
        <v>79596408367.869995</v>
      </c>
      <c r="D77" s="12">
        <f>[1]RESERVAS!F69</f>
        <v>0</v>
      </c>
      <c r="E77" s="27">
        <f>[1]RESERVAS!G69</f>
        <v>79596408367.869995</v>
      </c>
      <c r="F77" s="93">
        <f t="shared" si="16"/>
        <v>12.379694572529761</v>
      </c>
      <c r="G77" s="91">
        <f>[1]RESERVAS!I69</f>
        <v>0</v>
      </c>
      <c r="H77" s="12">
        <f>[1]RESERVAS!J69</f>
        <v>0</v>
      </c>
      <c r="I77" s="10">
        <f>[1]RESERVAS!K69</f>
        <v>79596408367.869995</v>
      </c>
      <c r="J77" s="43">
        <f>[1]RESERVAS!L69</f>
        <v>509998160</v>
      </c>
      <c r="K77" s="43">
        <f>[1]RESERVAS!M69</f>
        <v>0</v>
      </c>
      <c r="L77" s="43">
        <f>[1]RESERVAS!N69</f>
        <v>509998160</v>
      </c>
      <c r="M77" s="92">
        <f t="shared" si="17"/>
        <v>4.5619638283075696</v>
      </c>
      <c r="N77" s="43">
        <f>[1]RESERVAS!P69</f>
        <v>0</v>
      </c>
      <c r="O77" s="43">
        <f>[1]RESERVAS!Q69</f>
        <v>0</v>
      </c>
      <c r="P77" s="43">
        <f>[1]RESERVAS!R69</f>
        <v>509998160</v>
      </c>
      <c r="Q77" s="52">
        <f>[1]RESERVAS!S69</f>
        <v>0</v>
      </c>
      <c r="R77" s="43">
        <f>[1]RESERVAS!T69</f>
        <v>0</v>
      </c>
      <c r="S77" s="43">
        <f>[1]RESERVAS!U69</f>
        <v>0</v>
      </c>
      <c r="T77" s="43">
        <f>[1]RESERVAS!V69</f>
        <v>0</v>
      </c>
      <c r="U77" s="43">
        <f>[1]RESERVAS!W69</f>
        <v>0</v>
      </c>
      <c r="V77" s="43">
        <f>[1]RESERVAS!X69</f>
        <v>0</v>
      </c>
      <c r="W77" s="10">
        <f>[1]RESERVAS!Y69</f>
        <v>0</v>
      </c>
      <c r="X77" s="43">
        <f>[1]RESERVAS!Z69</f>
        <v>79086410207.869995</v>
      </c>
      <c r="Y77" s="43">
        <f>[1]RESERVAS!AA69</f>
        <v>0</v>
      </c>
      <c r="Z77" s="43">
        <f>[1]RESERVAS!AB69</f>
        <v>79086410207.869995</v>
      </c>
      <c r="AA77" s="89">
        <f t="shared" si="18"/>
        <v>12.518029416653336</v>
      </c>
      <c r="AB77" s="43">
        <f>[1]RESERVAS!AD69</f>
        <v>0</v>
      </c>
      <c r="AC77" s="43">
        <f>[1]RESERVAS!AE69</f>
        <v>0</v>
      </c>
      <c r="AD77" s="10">
        <f>[1]RESERVAS!AF69</f>
        <v>79086410207.869995</v>
      </c>
    </row>
    <row r="78" spans="1:30" ht="15.75" thickBot="1" x14ac:dyDescent="0.25">
      <c r="A78" s="52" t="str">
        <f>[1]RESERVAS!B70</f>
        <v>020</v>
      </c>
      <c r="B78" s="27" t="str">
        <f>[1]RESERVAS!D70</f>
        <v>FDL SUMAPAZ..</v>
      </c>
      <c r="C78" s="28">
        <f>[1]RESERVAS!E70</f>
        <v>16063737907</v>
      </c>
      <c r="D78" s="12">
        <f>[1]RESERVAS!F70</f>
        <v>0</v>
      </c>
      <c r="E78" s="27">
        <f>[1]RESERVAS!G70</f>
        <v>16063737907</v>
      </c>
      <c r="F78" s="94">
        <f t="shared" si="16"/>
        <v>2.4984063107815082</v>
      </c>
      <c r="G78" s="91">
        <f>[1]RESERVAS!I70</f>
        <v>0</v>
      </c>
      <c r="H78" s="12">
        <f>[1]RESERVAS!J70</f>
        <v>0</v>
      </c>
      <c r="I78" s="10">
        <f>[1]RESERVAS!K70</f>
        <v>16063737907</v>
      </c>
      <c r="J78" s="43">
        <f>[1]RESERVAS!L70</f>
        <v>871509839</v>
      </c>
      <c r="K78" s="43">
        <f>[1]RESERVAS!M70</f>
        <v>0</v>
      </c>
      <c r="L78" s="43">
        <f>[1]RESERVAS!N70</f>
        <v>871509839</v>
      </c>
      <c r="M78" s="92">
        <f t="shared" si="17"/>
        <v>7.7957072659480851</v>
      </c>
      <c r="N78" s="43">
        <f>[1]RESERVAS!P70</f>
        <v>0</v>
      </c>
      <c r="O78" s="43">
        <f>[1]RESERVAS!Q70</f>
        <v>0</v>
      </c>
      <c r="P78" s="43">
        <f>[1]RESERVAS!R70</f>
        <v>871509839</v>
      </c>
      <c r="Q78" s="52">
        <f>[1]RESERVAS!S70</f>
        <v>0</v>
      </c>
      <c r="R78" s="43">
        <f>[1]RESERVAS!T70</f>
        <v>0</v>
      </c>
      <c r="S78" s="43">
        <f>[1]RESERVAS!U70</f>
        <v>0</v>
      </c>
      <c r="T78" s="43">
        <f>[1]RESERVAS!V70</f>
        <v>0</v>
      </c>
      <c r="U78" s="43">
        <f>[1]RESERVAS!W70</f>
        <v>0</v>
      </c>
      <c r="V78" s="43">
        <f>[1]RESERVAS!X70</f>
        <v>0</v>
      </c>
      <c r="W78" s="10">
        <f>[1]RESERVAS!Y70</f>
        <v>0</v>
      </c>
      <c r="X78" s="43">
        <f>[1]RESERVAS!Z70</f>
        <v>15192228068</v>
      </c>
      <c r="Y78" s="43">
        <f>[1]RESERVAS!AA70</f>
        <v>0</v>
      </c>
      <c r="Z78" s="43">
        <f>[1]RESERVAS!AB70</f>
        <v>15192228068</v>
      </c>
      <c r="AA78" s="89">
        <f t="shared" si="18"/>
        <v>2.4046705035652982</v>
      </c>
      <c r="AB78" s="43">
        <f>[1]RESERVAS!AD70</f>
        <v>0</v>
      </c>
      <c r="AC78" s="43">
        <f>[1]RESERVAS!AE70</f>
        <v>0</v>
      </c>
      <c r="AD78" s="10">
        <f>[1]RESERVAS!AF70</f>
        <v>15192228068</v>
      </c>
    </row>
    <row r="79" spans="1:30" s="29" customFormat="1" ht="37.5" customHeight="1" thickBot="1" x14ac:dyDescent="0.3">
      <c r="A79" s="82"/>
      <c r="B79" s="83" t="s">
        <v>21</v>
      </c>
      <c r="C79" s="84">
        <f>[1]RESERVAS!E71</f>
        <v>642959387257.35999</v>
      </c>
      <c r="D79" s="85">
        <f>[1]RESERVAS!F71</f>
        <v>0</v>
      </c>
      <c r="E79" s="85">
        <f>[1]RESERVAS!G71</f>
        <v>642959387257.35999</v>
      </c>
      <c r="F79" s="85">
        <f>E79/$E$79*100</f>
        <v>100</v>
      </c>
      <c r="G79" s="85">
        <f>[1]RESERVAS!I71</f>
        <v>0</v>
      </c>
      <c r="H79" s="85">
        <f>[1]RESERVAS!J71</f>
        <v>0</v>
      </c>
      <c r="I79" s="86">
        <f>[1]RESERVAS!K71</f>
        <v>642959387257.35999</v>
      </c>
      <c r="J79" s="82">
        <f>[1]RESERVAS!L71</f>
        <v>11179355628.279999</v>
      </c>
      <c r="K79" s="87">
        <f>[1]RESERVAS!M71</f>
        <v>0</v>
      </c>
      <c r="L79" s="87">
        <f>[1]RESERVAS!N71</f>
        <v>11179355628.279999</v>
      </c>
      <c r="M79" s="87">
        <f t="shared" si="17"/>
        <v>100</v>
      </c>
      <c r="N79" s="87">
        <f>[1]RESERVAS!P71</f>
        <v>0</v>
      </c>
      <c r="O79" s="87">
        <f>[1]RESERVAS!Q71</f>
        <v>0</v>
      </c>
      <c r="P79" s="86">
        <f>[1]RESERVAS!R71</f>
        <v>11179355628.279999</v>
      </c>
      <c r="Q79" s="82">
        <f>[1]RESERVAS!S71</f>
        <v>0</v>
      </c>
      <c r="R79" s="87">
        <f>[1]RESERVAS!T71</f>
        <v>0</v>
      </c>
      <c r="S79" s="87">
        <f>[1]RESERVAS!U71</f>
        <v>0</v>
      </c>
      <c r="T79" s="87">
        <f>[1]RESERVAS!V71</f>
        <v>0</v>
      </c>
      <c r="U79" s="87">
        <f>[1]RESERVAS!W71</f>
        <v>0</v>
      </c>
      <c r="V79" s="87">
        <f>[1]RESERVAS!X71</f>
        <v>0</v>
      </c>
      <c r="W79" s="86">
        <f>[1]RESERVAS!Y71</f>
        <v>0</v>
      </c>
      <c r="X79" s="82">
        <f>[1]RESERVAS!Z71</f>
        <v>631780031629.08008</v>
      </c>
      <c r="Y79" s="87">
        <f>[1]RESERVAS!AA71</f>
        <v>0</v>
      </c>
      <c r="Z79" s="87">
        <f>[1]RESERVAS!AB71</f>
        <v>631780031629.08008</v>
      </c>
      <c r="AA79" s="87">
        <f>Z79/$Z$79*100</f>
        <v>100</v>
      </c>
      <c r="AB79" s="87">
        <f>[1]RESERVAS!AD71</f>
        <v>0</v>
      </c>
      <c r="AC79" s="87">
        <f>[1]RESERVAS!AE71</f>
        <v>0</v>
      </c>
      <c r="AD79" s="86">
        <f>[1]RESERVAS!AF71</f>
        <v>631780031629.08008</v>
      </c>
    </row>
  </sheetData>
  <mergeCells count="12">
    <mergeCell ref="A55:B55"/>
    <mergeCell ref="A56:B56"/>
    <mergeCell ref="A5:B5"/>
    <mergeCell ref="C5:I5"/>
    <mergeCell ref="C1:AD1"/>
    <mergeCell ref="C2:AD2"/>
    <mergeCell ref="C3:AD3"/>
    <mergeCell ref="J5:P5"/>
    <mergeCell ref="Q5:W5"/>
    <mergeCell ref="X5:AD5"/>
    <mergeCell ref="A1:B2"/>
    <mergeCell ref="A3:B4"/>
  </mergeCells>
  <printOptions horizontalCentered="1" verticalCentered="1"/>
  <pageMargins left="0" right="0" top="0" bottom="0" header="0" footer="0"/>
  <pageSetup scale="7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RESERVAS</vt:lpstr>
      <vt:lpstr>RESERVAS!Títulos_a_imprimir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Nelly Yolanda Moya Angel</cp:lastModifiedBy>
  <cp:lastPrinted>2015-05-27T15:31:54Z</cp:lastPrinted>
  <dcterms:created xsi:type="dcterms:W3CDTF">2015-05-27T13:35:59Z</dcterms:created>
  <dcterms:modified xsi:type="dcterms:W3CDTF">2016-04-08T17:45:35Z</dcterms:modified>
</cp:coreProperties>
</file>